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Tarbes\DS-L\Fond-documentaire\TECH-PUB\TECHPUB-STATUS\"/>
    </mc:Choice>
  </mc:AlternateContent>
  <xr:revisionPtr revIDLastSave="0" documentId="13_ncr:1_{48B660C4-EA05-4B24-AB92-40BB22F98C9E}" xr6:coauthVersionLast="47" xr6:coauthVersionMax="47" xr10:uidLastSave="{00000000-0000-0000-0000-000000000000}"/>
  <bookViews>
    <workbookView xWindow="-120" yWindow="-16320" windowWidth="29040" windowHeight="15990" tabRatio="602" xr2:uid="{00000000-000D-0000-FFFF-FFFF00000000}"/>
  </bookViews>
  <sheets>
    <sheet name="POH" sheetId="3" r:id="rId1"/>
    <sheet name="KCL" sheetId="12" r:id="rId2"/>
    <sheet name="SUPPLEMENTS" sheetId="4" r:id="rId3"/>
    <sheet name="MM" sheetId="5" r:id="rId4"/>
    <sheet name="IPC" sheetId="6" r:id="rId5"/>
    <sheet name="Tool" sheetId="11" r:id="rId6"/>
  </sheets>
  <definedNames>
    <definedName name="_xlnm._FilterDatabase" localSheetId="4" hidden="1">IPC!#REF!</definedName>
    <definedName name="_xlnm._FilterDatabase" localSheetId="1" hidden="1">KCL!$F$1:$M$47</definedName>
    <definedName name="_xlnm._FilterDatabase" localSheetId="3" hidden="1">MM!#REF!</definedName>
    <definedName name="_xlnm._FilterDatabase" localSheetId="0" hidden="1">POH!$C$1:$O$31</definedName>
    <definedName name="_xlnm._FilterDatabase" localSheetId="2" hidden="1">SUPPLEMENTS!$G$1:$G$52</definedName>
    <definedName name="_xlnm._FilterDatabase" localSheetId="5" hidden="1">Tool!#REF!</definedName>
    <definedName name="_xlnm.Print_Titles" localSheetId="4">IPC!$1:$2</definedName>
    <definedName name="_xlnm.Print_Titles" localSheetId="1">KCL!$1:$1</definedName>
    <definedName name="_xlnm.Print_Titles" localSheetId="3">MM!$1:$1</definedName>
    <definedName name="_xlnm.Print_Titles" localSheetId="0">POH!$1:$1</definedName>
    <definedName name="_xlnm.Print_Titles" localSheetId="2">SUPPLEMENTS!$1:$1</definedName>
    <definedName name="_xlnm.Print_Titles" localSheetId="5">Tool!$1:$2</definedName>
    <definedName name="_xlnm.Print_Area" localSheetId="4">IPC!$A$1:$H$3</definedName>
    <definedName name="_xlnm.Print_Area" localSheetId="1">KCL!$B$1:$M$2</definedName>
    <definedName name="_xlnm.Print_Area" localSheetId="3">MM!$A$1:$I$7</definedName>
    <definedName name="_xlnm.Print_Area" localSheetId="0">POH!$B$1:$O$2</definedName>
    <definedName name="_xlnm.Print_Area" localSheetId="2">SUPPLEMENTS!$A$1:$N$1</definedName>
    <definedName name="_xlnm.Print_Area" localSheetId="5">Tool!$A$1:$G$3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5" l="1"/>
  <c r="G3" i="5"/>
  <c r="F3" i="6"/>
  <c r="G9" i="5" l="1"/>
  <c r="G8" i="5"/>
  <c r="G7" i="5"/>
  <c r="L37" i="4" l="1"/>
  <c r="E9" i="5" l="1"/>
  <c r="E8" i="5"/>
  <c r="K44" i="4" l="1"/>
  <c r="K43" i="4" l="1"/>
  <c r="K42" i="4"/>
  <c r="K38" i="4"/>
  <c r="K37" i="4"/>
</calcChain>
</file>

<file path=xl/sharedStrings.xml><?xml version="1.0" encoding="utf-8"?>
<sst xmlns="http://schemas.openxmlformats.org/spreadsheetml/2006/main" count="877" uniqueCount="368">
  <si>
    <t>06</t>
  </si>
  <si>
    <t>Référence
Part number</t>
  </si>
  <si>
    <t>Validité
Validity</t>
  </si>
  <si>
    <t>/</t>
  </si>
  <si>
    <t>MOD70-0169-79</t>
  </si>
  <si>
    <t>Titre
Title</t>
  </si>
  <si>
    <t>N°/No</t>
  </si>
  <si>
    <t>OPTION
N°/No.</t>
  </si>
  <si>
    <t>E0R0</t>
  </si>
  <si>
    <t>E0R2</t>
  </si>
  <si>
    <t>47</t>
  </si>
  <si>
    <t>48</t>
  </si>
  <si>
    <t>OPT70-034-61 Version D</t>
  </si>
  <si>
    <t>OPT70-34-009 WX-1000
OPT70-34-041 WX-950
OPT70-34-056 WX-500</t>
  </si>
  <si>
    <t>OPT70-26-002</t>
  </si>
  <si>
    <t>49</t>
  </si>
  <si>
    <t>DMNMMPXE</t>
  </si>
  <si>
    <t>English</t>
  </si>
  <si>
    <t>Brazil</t>
  </si>
  <si>
    <t>Version</t>
  </si>
  <si>
    <t>Pilot's Operating Handbook TBM 850</t>
  </si>
  <si>
    <t>"BFG" WX-500 or WX-950 or WX-1000 or 1000+ or 1000E stormscope</t>
  </si>
  <si>
    <t>Engine fire detection system</t>
  </si>
  <si>
    <t>Chip detection system</t>
  </si>
  <si>
    <t>"AIRBORNE" GWX 68 Color weather radar</t>
  </si>
  <si>
    <t>"HONEYWELL" KTA 870 TAS System</t>
  </si>
  <si>
    <t>"GARMIN" G1000 TAWS System</t>
  </si>
  <si>
    <t>Maintenance Manual</t>
  </si>
  <si>
    <t>Illustrated Parts Catalog</t>
  </si>
  <si>
    <t>Jun. 07</t>
  </si>
  <si>
    <t>Stat.</t>
  </si>
  <si>
    <t>Dernière MAJ
Last update</t>
  </si>
  <si>
    <t>ü</t>
  </si>
  <si>
    <t>50</t>
  </si>
  <si>
    <t>"GARMIN" G1000 Synthetic vision system</t>
  </si>
  <si>
    <t>E0R1</t>
  </si>
  <si>
    <t>MOD70-0226-00</t>
  </si>
  <si>
    <t>DMNPCPXE</t>
  </si>
  <si>
    <t>Edition Originale
Original issue</t>
  </si>
  <si>
    <t>June 22, 2007</t>
  </si>
  <si>
    <t>English/US Version</t>
  </si>
  <si>
    <t>54</t>
  </si>
  <si>
    <t>Argentina specifics</t>
  </si>
  <si>
    <t>Argentina</t>
  </si>
  <si>
    <t>E0R3</t>
  </si>
  <si>
    <t>MOD70-0176-00 Version C
MOD70-0276-00 Version C</t>
  </si>
  <si>
    <t>TBM 700 or TBM 850 equipped with MOD70-176-00 or MOD70-0276-00</t>
  </si>
  <si>
    <t>MOD70-0176-00 Version F
MOD70-0276-00 Version F</t>
  </si>
  <si>
    <t>G1000 Line Maintenance Manual</t>
  </si>
  <si>
    <t>Maintenance tooling</t>
  </si>
  <si>
    <t>56</t>
  </si>
  <si>
    <t>"GARMIN" GSR56 weather datalink and satellite phone</t>
  </si>
  <si>
    <t>MOD70-0331-23</t>
  </si>
  <si>
    <t>55</t>
  </si>
  <si>
    <t>IAC AR certified airplanes</t>
  </si>
  <si>
    <t>IAC</t>
  </si>
  <si>
    <t>MOD70-0332-00</t>
  </si>
  <si>
    <t>57</t>
  </si>
  <si>
    <t>Public transporation for French-registered airplanes</t>
  </si>
  <si>
    <t>DEC 07</t>
  </si>
  <si>
    <r>
      <t xml:space="preserve">850
</t>
    </r>
    <r>
      <rPr>
        <b/>
        <sz val="6"/>
        <rFont val="Arial"/>
        <family val="2"/>
      </rPr>
      <t>S/N 434-999</t>
    </r>
  </si>
  <si>
    <t>Pilot's Operating Handbook TBM 900</t>
  </si>
  <si>
    <t>October 31, 2013</t>
  </si>
  <si>
    <t>Oct. 13</t>
  </si>
  <si>
    <t>AIRBORNE GWX 68 or GWX 70 color weather radar</t>
  </si>
  <si>
    <t>GARMIN GSR 56 weather datalink and satellite phone</t>
  </si>
  <si>
    <t>Public transportation for French-registered airplanes</t>
  </si>
  <si>
    <t>MOD70-0352-11</t>
  </si>
  <si>
    <t>Five-bladed propeller</t>
  </si>
  <si>
    <t>MOD70-0345-61</t>
  </si>
  <si>
    <t>Nov. 90</t>
  </si>
  <si>
    <t>Jan. 96</t>
  </si>
  <si>
    <t>Feb. 05</t>
  </si>
  <si>
    <t>Jun. 08</t>
  </si>
  <si>
    <t>Aug. 10</t>
  </si>
  <si>
    <t>Sep. 11</t>
  </si>
  <si>
    <t>Nov. 11</t>
  </si>
  <si>
    <t>Oct. 12</t>
  </si>
  <si>
    <t>E1R1</t>
  </si>
  <si>
    <t>59</t>
  </si>
  <si>
    <t>BRAZIL specifics</t>
  </si>
  <si>
    <t>OPT70-01004</t>
  </si>
  <si>
    <t>From S/N 434 to 999</t>
  </si>
  <si>
    <r>
      <t xml:space="preserve">900
</t>
    </r>
    <r>
      <rPr>
        <b/>
        <sz val="6"/>
        <rFont val="Arial"/>
        <family val="2"/>
      </rPr>
      <t>S/N 1050-9999</t>
    </r>
  </si>
  <si>
    <r>
      <t xml:space="preserve">900
</t>
    </r>
    <r>
      <rPr>
        <b/>
        <sz val="6"/>
        <rFont val="Arial"/>
        <family val="2"/>
      </rPr>
      <t>S/N 1000-1049 + 687</t>
    </r>
  </si>
  <si>
    <t>From S/N 1000 to S/N 1049, plus S/N 687</t>
  </si>
  <si>
    <t>From S/N 1000, plus S/N 687</t>
  </si>
  <si>
    <t>45</t>
  </si>
  <si>
    <t>MEXICO specifics</t>
  </si>
  <si>
    <t>Mexique</t>
  </si>
  <si>
    <t>MOD70-0212-11</t>
  </si>
  <si>
    <t>60</t>
  </si>
  <si>
    <t>ADS--B OUT FUNCTION</t>
  </si>
  <si>
    <t>From S/N 434 to S/N 684</t>
  </si>
  <si>
    <t>December 05, 2014</t>
  </si>
  <si>
    <t>From S/N 1050</t>
  </si>
  <si>
    <r>
      <t xml:space="preserve">900
</t>
    </r>
    <r>
      <rPr>
        <b/>
        <sz val="6"/>
        <rFont val="Arial"/>
        <family val="2"/>
      </rPr>
      <t>S/N 1000-1049</t>
    </r>
  </si>
  <si>
    <r>
      <t xml:space="preserve">900
</t>
    </r>
    <r>
      <rPr>
        <b/>
        <sz val="6"/>
        <rFont val="Arial"/>
        <family val="2"/>
      </rPr>
      <t>From S/N 1050</t>
    </r>
  </si>
  <si>
    <t>From S/N 434
Without MOD70-0476-00</t>
  </si>
  <si>
    <t>E1R2</t>
  </si>
  <si>
    <t>Apr. 16</t>
  </si>
  <si>
    <t>All</t>
  </si>
  <si>
    <t>E2R0</t>
  </si>
  <si>
    <t>62</t>
  </si>
  <si>
    <t>FLIGHT ENVELOPE PROTECTION</t>
  </si>
  <si>
    <t>Apr 16</t>
  </si>
  <si>
    <t>MOD70-0423-34 and MOD70-0488-27</t>
  </si>
  <si>
    <t>Jan, 2017</t>
  </si>
  <si>
    <t>Pilot's Operating Handbook TBM 910</t>
  </si>
  <si>
    <t>January 15, 2017</t>
  </si>
  <si>
    <t>Dec. 15</t>
  </si>
  <si>
    <t>WX-500 stormscope</t>
  </si>
  <si>
    <t>OPT70-34-056</t>
  </si>
  <si>
    <t>18</t>
  </si>
  <si>
    <t>GARMIN TAWS SYSTEM</t>
  </si>
  <si>
    <t>MOD70-0176-00 Version F</t>
  </si>
  <si>
    <t>GARMIN SYNTHETIC VISION SYSTEM</t>
  </si>
  <si>
    <t>63</t>
  </si>
  <si>
    <t>Lavatory compartment</t>
  </si>
  <si>
    <t>Nov. 16</t>
  </si>
  <si>
    <t>MOD70-0505-25</t>
  </si>
  <si>
    <r>
      <t xml:space="preserve">850/900/910
From </t>
    </r>
    <r>
      <rPr>
        <b/>
        <sz val="6"/>
        <rFont val="Arial"/>
        <family val="2"/>
      </rPr>
      <t>S/N 434</t>
    </r>
  </si>
  <si>
    <t>E1R5</t>
  </si>
  <si>
    <t>MOD70-0505-25C</t>
  </si>
  <si>
    <t>E3R0</t>
  </si>
  <si>
    <t>Airplanes equipped with MOD70-0315-25</t>
  </si>
  <si>
    <t>64</t>
  </si>
  <si>
    <t>Stick shaker</t>
  </si>
  <si>
    <t>MOD70-0510-27 Version C</t>
  </si>
  <si>
    <t>Jul. 17</t>
  </si>
  <si>
    <t>E0R4</t>
  </si>
  <si>
    <t>DMAFM55EE0R0CI</t>
  </si>
  <si>
    <t>DMNFM63EE3R0EN</t>
  </si>
  <si>
    <t>DMNFM64EE0R0EN</t>
  </si>
  <si>
    <t>DMHFM47EE1R2EN</t>
  </si>
  <si>
    <t>MOD70-0394-34</t>
  </si>
  <si>
    <t>Nov. 17</t>
  </si>
  <si>
    <t>From S/N 1000 up to S/N 1159, plus S/N 687 with MOD70-0176-00</t>
  </si>
  <si>
    <t>MOD70-0264-34
MOD70-0542-34</t>
  </si>
  <si>
    <t>DMHFM58EE0R3EN</t>
  </si>
  <si>
    <t>From S/N 1000 up to S/N 1049, plus S/N 687</t>
  </si>
  <si>
    <t>DMHFM64EE1R1EN</t>
  </si>
  <si>
    <t>E1R3</t>
  </si>
  <si>
    <t>E3R2</t>
  </si>
  <si>
    <t>From S/N 1000 plus S/N 687</t>
  </si>
  <si>
    <t>DMJFM06EE3R2EN</t>
  </si>
  <si>
    <t>DMJFM18EE3R2EN</t>
  </si>
  <si>
    <t>OPT70-26-002G&amp;H
MOD70-0496-26A</t>
  </si>
  <si>
    <t>E2R2</t>
  </si>
  <si>
    <t>DMHFM57EE1R2EN</t>
  </si>
  <si>
    <t>From S/N 1000, plus S/N 687 with MOD70-076-00</t>
  </si>
  <si>
    <t>DMHFM62EE0R3EN</t>
  </si>
  <si>
    <t>From S/N 1000 up to S/N 1169? plus S/N 687 with MOD70-0176-00</t>
  </si>
  <si>
    <t>DMAFM06EE0R8EN</t>
  </si>
  <si>
    <t>E0R8</t>
  </si>
  <si>
    <t>From S/N 1 up to S/N 684</t>
  </si>
  <si>
    <t>From S/N 1 up to S/N 684, except S/N 205 and 249</t>
  </si>
  <si>
    <t>DMNFM49EE0R2EN</t>
  </si>
  <si>
    <t>TBM 700 or TBM 850 equipped with GARMIN flight deck</t>
  </si>
  <si>
    <t>DMAFM44EE0R3EN</t>
  </si>
  <si>
    <t>DMNFM50EE0R3EN</t>
  </si>
  <si>
    <t>DMJFM49EE2R2EN</t>
  </si>
  <si>
    <t>DMNFM47EE0R2EN</t>
  </si>
  <si>
    <t>From S/N 434</t>
  </si>
  <si>
    <t>DMNFM62EE1R1EN</t>
  </si>
  <si>
    <t>66</t>
  </si>
  <si>
    <t>Oct. 17</t>
  </si>
  <si>
    <t>MOD70-0539-00</t>
  </si>
  <si>
    <t>DMNFM48EE0R1EN</t>
  </si>
  <si>
    <t>From S/N 434 to S/N 554</t>
  </si>
  <si>
    <t>DMJFM50EE2R2EN</t>
  </si>
  <si>
    <t>65</t>
  </si>
  <si>
    <t>MD302 standby attitude module</t>
  </si>
  <si>
    <t>DMNFM65EEE0R0EN</t>
  </si>
  <si>
    <t>Sep. 17</t>
  </si>
  <si>
    <t>From S/N 434 to S/N 644 without MOD70-0335-34 (ESI-2000)</t>
  </si>
  <si>
    <t>MOD70-0462-34 Version C</t>
  </si>
  <si>
    <t>"GARMIN" G1000 NXi retrofit</t>
  </si>
  <si>
    <t>E1R0</t>
  </si>
  <si>
    <t>67</t>
  </si>
  <si>
    <t>Data collection and transmission system (FASTBOX)</t>
  </si>
  <si>
    <t>DMJFM67EE0R0EN</t>
  </si>
  <si>
    <t>MOD70-0578-31 Version A</t>
  </si>
  <si>
    <t>From S/N 148 to S/N 999, plus S/N 137 and S/N 143 to S/N 145</t>
  </si>
  <si>
    <t>Jan.  19</t>
  </si>
  <si>
    <t>DMJFM56EE3R3EN</t>
  </si>
  <si>
    <t>E3R3</t>
  </si>
  <si>
    <t>910
MOD70-0539-00 version H</t>
  </si>
  <si>
    <t>January 11, 2019</t>
  </si>
  <si>
    <t>Airplane equipped with MOD70-0539-00 version H</t>
  </si>
  <si>
    <t>From S/N 1270</t>
  </si>
  <si>
    <t>From S/N 1 to S/N 243, except S/N 205 and 240 equipped with MOD70-0276-00, plus from S/N 434 to S/N 684</t>
  </si>
  <si>
    <t>DMAFM18EE0R4EN</t>
  </si>
  <si>
    <t>DMNFM59EE2R0BZ</t>
  </si>
  <si>
    <t>72</t>
  </si>
  <si>
    <t>FRANCE specifics</t>
  </si>
  <si>
    <t>DMJFM72EE0R0FR</t>
  </si>
  <si>
    <t>Dec. 19</t>
  </si>
  <si>
    <t>MOD70-0619-11 Version E</t>
  </si>
  <si>
    <t>DMJFM45EE3R0MX</t>
  </si>
  <si>
    <t>Dec.  18</t>
  </si>
  <si>
    <t>MOD70-0619-11 Version C</t>
  </si>
  <si>
    <t>69</t>
  </si>
  <si>
    <t>Baro-VNAV approaches</t>
  </si>
  <si>
    <t>DMNFM69EE1R0EN</t>
  </si>
  <si>
    <t>Sep. 18</t>
  </si>
  <si>
    <t>MOD70--0636--34</t>
  </si>
  <si>
    <t>DMHFM69EE0R0EN</t>
  </si>
  <si>
    <t>From S/N 1000, plus S/N 687, equipped with G1000 system (MOD70-0176-00) or G1000 NXi system retrofit (MOD70-0539-00
Versions D &amp; E)</t>
  </si>
  <si>
    <t>Airplane from S/N 434 to S/N 684 equipped with
G1000 system (MOD70-0176-00) or G1000 NXi system retrofit (MOD70-0539-00 Versions D &amp; E)</t>
  </si>
  <si>
    <t>- Chapter 04 : Revision 11 - OCT 13 approval ref.
       DOA Approval Number : EASA.21J.013.13143 T/N−DOA dated 05 NOV. 2013</t>
  </si>
  <si>
    <t>190-00871</t>
  </si>
  <si>
    <t>S</t>
  </si>
  <si>
    <t>700/850/900</t>
  </si>
  <si>
    <t>850/900 NXi</t>
  </si>
  <si>
    <t>190-02224</t>
  </si>
  <si>
    <t>190-02383</t>
  </si>
  <si>
    <t>910</t>
  </si>
  <si>
    <t>Z00.DMNFM00EE1R14EN</t>
  </si>
  <si>
    <t>E1R14</t>
  </si>
  <si>
    <t>February 14, 2020</t>
  </si>
  <si>
    <t>Z00.DMHFM00EE0R6EN</t>
  </si>
  <si>
    <t>E0R6</t>
  </si>
  <si>
    <t>Z00.DMHFM00EE1R5EN</t>
  </si>
  <si>
    <t>DMJFM45EE2R3MX</t>
  </si>
  <si>
    <t>E2R3</t>
  </si>
  <si>
    <t>From S/N 1000 to S/N 1269, plus S/N 687</t>
  </si>
  <si>
    <t>DMJFM59EE1R3BZ</t>
  </si>
  <si>
    <t>Jan. 20</t>
  </si>
  <si>
    <t>ou/or</t>
  </si>
  <si>
    <t>DMNFM00EE1R14EN</t>
  </si>
  <si>
    <t>DMHFM00EE0R6EN</t>
  </si>
  <si>
    <t>DMHFM00EE1R5EN</t>
  </si>
  <si>
    <t>Référence sur Documents de gestion
Part number on management documents
(F- ou/or D-)</t>
  </si>
  <si>
    <t>DMNFM00EEN</t>
  </si>
  <si>
    <t>DMHFM00EEN</t>
  </si>
  <si>
    <t>DMDFM00EEN</t>
  </si>
  <si>
    <t>DMNFM56EE0R2EN</t>
  </si>
  <si>
    <t>DMNFM57EE0R1EN</t>
  </si>
  <si>
    <t>DMAFM06EEN</t>
  </si>
  <si>
    <t>DMJFM06EEN</t>
  </si>
  <si>
    <t>DMAFM18EEN</t>
  </si>
  <si>
    <t>DMJFM18EEN</t>
  </si>
  <si>
    <t>DMAFM44EEN</t>
  </si>
  <si>
    <t/>
  </si>
  <si>
    <t>DMJFM45EMX</t>
  </si>
  <si>
    <t>DMNFM47EEN</t>
  </si>
  <si>
    <t>DMHFM47EEN</t>
  </si>
  <si>
    <t>DMNFM48EEN</t>
  </si>
  <si>
    <t>DMNFM49EEN</t>
  </si>
  <si>
    <t>DMJFM49EEN</t>
  </si>
  <si>
    <t>DMNFM50EEN</t>
  </si>
  <si>
    <t>DMJFM50EEN</t>
  </si>
  <si>
    <t>DMAFM54EAR</t>
  </si>
  <si>
    <t>DMAFM55ECI</t>
  </si>
  <si>
    <t>DMNFM56EEN</t>
  </si>
  <si>
    <t>DMJFM56EEN</t>
  </si>
  <si>
    <t>DMNFM57EEN</t>
  </si>
  <si>
    <t>DMHFM57EEN</t>
  </si>
  <si>
    <t>DMHFM58EEN</t>
  </si>
  <si>
    <t>DMJFM59EBZ</t>
  </si>
  <si>
    <t>DMNFM59EBZ</t>
  </si>
  <si>
    <t>DMNFM60EEN</t>
  </si>
  <si>
    <t>DMHFM60EEN</t>
  </si>
  <si>
    <t>DMNFM62EEN</t>
  </si>
  <si>
    <t>DMHFM62EEN</t>
  </si>
  <si>
    <t>DMJFM63EEN</t>
  </si>
  <si>
    <t>DMNFM63EEN</t>
  </si>
  <si>
    <t>DMNFM64EEN</t>
  </si>
  <si>
    <t>DMHFM64EEN</t>
  </si>
  <si>
    <t>DMNFM65EEN</t>
  </si>
  <si>
    <t>DMNFM66EEN</t>
  </si>
  <si>
    <t>DMHFM66EEN</t>
  </si>
  <si>
    <t>DMJFM67EEN</t>
  </si>
  <si>
    <t>DMHFM69EEN</t>
  </si>
  <si>
    <t>DMNFM69EEN</t>
  </si>
  <si>
    <t>DMJFM72EFR</t>
  </si>
  <si>
    <t>DMNFM60EE0R4EN</t>
  </si>
  <si>
    <t>DMDFM00EE0R5EN</t>
  </si>
  <si>
    <t>Z00.DMDFM00EE0R5EN</t>
  </si>
  <si>
    <t>E0R5</t>
  </si>
  <si>
    <t>December 02, 2020</t>
  </si>
  <si>
    <t>DMHFM66EE1R1EN</t>
  </si>
  <si>
    <t>Nov. 20</t>
  </si>
  <si>
    <t>DMNFM66EE0R1EN</t>
  </si>
  <si>
    <t>From S/N 1000 to S/N 1159, plus S/N 687 with MOD70-0176-00</t>
  </si>
  <si>
    <t>DMHFM60EE1R3EN</t>
  </si>
  <si>
    <t>73</t>
  </si>
  <si>
    <t>Extended large storage cabinet</t>
  </si>
  <si>
    <t>DMJFM73EE0R0EN</t>
  </si>
  <si>
    <t>Feb. 20</t>
  </si>
  <si>
    <t>MOD70-0684-25</t>
  </si>
  <si>
    <t>Date Révision
Revision date</t>
  </si>
  <si>
    <t>Date Diffusion
Release date</t>
  </si>
  <si>
    <t>Installation of the PT6A-66D Build Spec 1354 engine on the TBM 900 airplane</t>
  </si>
  <si>
    <t>DMHFM77EE0R0EN</t>
  </si>
  <si>
    <t>Apr 21</t>
  </si>
  <si>
    <t>77</t>
  </si>
  <si>
    <t>MOD70-0439-79B</t>
  </si>
  <si>
    <t>DMHFM77EEN</t>
  </si>
  <si>
    <t>MOD70-0289-11
MOD70-0619-11F</t>
  </si>
  <si>
    <t>The Supplement A for TBM Pilot’s Operating Handbooks is no longer being updated. 
For supplements that apply to your aircraft, refer to the list below – which is updated as new editions and/or updates are released.</t>
  </si>
  <si>
    <t>including the temporary revision</t>
  </si>
  <si>
    <t>TR29</t>
  </si>
  <si>
    <t>July 2022</t>
  </si>
  <si>
    <t>DMNFM00EE1T29EN</t>
  </si>
  <si>
    <t>DMHFM00EE0T29EN</t>
  </si>
  <si>
    <t>DMHFM00EE1T29EN</t>
  </si>
  <si>
    <t>DMDFM00EE0T29EN</t>
  </si>
  <si>
    <t>Kneeboard Checklist</t>
  </si>
  <si>
    <t>DMNCK00EE1R14EN</t>
  </si>
  <si>
    <t>DMHCK00EE0R6EN</t>
  </si>
  <si>
    <t>DMHCK00EE1R5EN</t>
  </si>
  <si>
    <t>DMDCK00EE0R5EN</t>
  </si>
  <si>
    <t>DMNCK00EEN</t>
  </si>
  <si>
    <t>DMHCK00EEN</t>
  </si>
  <si>
    <t>DMDCK00EEN</t>
  </si>
  <si>
    <t>DMHCK00EE0AR2EN</t>
  </si>
  <si>
    <t>E0AR2</t>
  </si>
  <si>
    <t>DMHCK00EE0BR2EN</t>
  </si>
  <si>
    <t>July 2018</t>
  </si>
  <si>
    <t>February 2020</t>
  </si>
  <si>
    <t>E0BR2</t>
  </si>
  <si>
    <t>DMHCK00EE1AR2EN</t>
  </si>
  <si>
    <t>DMHCK00EE1BR2EN</t>
  </si>
  <si>
    <t>E1AR2</t>
  </si>
  <si>
    <t>E1BR2</t>
  </si>
  <si>
    <t>From S/N 1000 to S/N 1049, plus S/N 687- With AoA option only</t>
  </si>
  <si>
    <t>From S/N 1000 to S/N 1049, plus S/N 687 - With AoA and stick shaker options</t>
  </si>
  <si>
    <t>including the temporary revision TR29</t>
  </si>
  <si>
    <t>76</t>
  </si>
  <si>
    <t>Buckle positioner</t>
  </si>
  <si>
    <t>DMJFM76EE0R0EN</t>
  </si>
  <si>
    <t>Oct. 21</t>
  </si>
  <si>
    <t>Airplane equipped with MOD70-0754-25</t>
  </si>
  <si>
    <t>MOD70-0754-25</t>
  </si>
  <si>
    <t>DMJFM76EEN</t>
  </si>
  <si>
    <t>E1R8</t>
  </si>
  <si>
    <t>APR 22</t>
  </si>
  <si>
    <t>DMNTMPXBE1R8</t>
  </si>
  <si>
    <t>DMNFM59EE3R1BZ</t>
  </si>
  <si>
    <t>E3R1</t>
  </si>
  <si>
    <t>Sep. 22</t>
  </si>
  <si>
    <t>MOD70-0619-11 Version B or G</t>
  </si>
  <si>
    <t>E0R16</t>
  </si>
  <si>
    <t>Nov. 16, 2022</t>
  </si>
  <si>
    <t>DMDFM00EE1R3EN</t>
  </si>
  <si>
    <t>Z00.DMDFM00EE1R3EN</t>
  </si>
  <si>
    <t>August 31, 2022</t>
  </si>
  <si>
    <t>DMDCK00EE1R3EN</t>
  </si>
  <si>
    <t>DMAFM54EE0R2AR</t>
  </si>
  <si>
    <t>Jan. 23</t>
  </si>
  <si>
    <t>From S/N 1, except airplanes equipped with MOD70-0649-00 or MOD70-0621-76</t>
  </si>
  <si>
    <t>DMHFM00EE0T30EN</t>
  </si>
  <si>
    <t>TR30</t>
  </si>
  <si>
    <t>July 2023</t>
  </si>
  <si>
    <t>DMHFM00EE1T30EN</t>
  </si>
  <si>
    <t>DMDFM00EE0T30EN</t>
  </si>
  <si>
    <t>DMDFM00EE1T30EN</t>
  </si>
  <si>
    <t>including the temporary revision TR30</t>
  </si>
  <si>
    <t>July 203</t>
  </si>
  <si>
    <t>Available online only</t>
  </si>
  <si>
    <t>DMJFM63EE1R4EN</t>
  </si>
  <si>
    <t>E1R4</t>
  </si>
  <si>
    <t>Jun. 23</t>
  </si>
  <si>
    <t>Distribution in the way</t>
  </si>
  <si>
    <t>E0R22</t>
  </si>
  <si>
    <t>Nov. 28,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</si>
</sst>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Wingdings"/>
      <charset val="2"/>
    </font>
    <font>
      <b/>
      <sz val="8"/>
      <name val="Wingdings"/>
      <charset val="2"/>
    </font>
    <font>
      <i/>
      <sz val="8"/>
      <name val="Arial"/>
      <family val="2"/>
    </font>
    <font>
      <i/>
      <sz val="8"/>
      <name val="Wingdings"/>
      <charset val="2"/>
    </font>
    <font>
      <b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15"/>
      </left>
      <right style="thin">
        <color indexed="64"/>
      </right>
      <top style="thick">
        <color indexed="15"/>
      </top>
      <bottom/>
      <diagonal/>
    </border>
    <border>
      <left style="thin">
        <color indexed="64"/>
      </left>
      <right style="thin">
        <color indexed="64"/>
      </right>
      <top style="thick">
        <color indexed="15"/>
      </top>
      <bottom/>
      <diagonal/>
    </border>
    <border>
      <left style="thin">
        <color indexed="64"/>
      </left>
      <right/>
      <top style="thick">
        <color indexed="15"/>
      </top>
      <bottom/>
      <diagonal/>
    </border>
    <border>
      <left style="thin">
        <color indexed="64"/>
      </left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 style="thin">
        <color indexed="64"/>
      </right>
      <top style="thick">
        <color indexed="15"/>
      </top>
      <bottom style="thick">
        <color indexed="15"/>
      </bottom>
      <diagonal/>
    </border>
    <border>
      <left style="thin">
        <color indexed="64"/>
      </left>
      <right style="thin">
        <color indexed="64"/>
      </right>
      <top style="thick">
        <color indexed="15"/>
      </top>
      <bottom style="thick">
        <color indexed="15"/>
      </bottom>
      <diagonal/>
    </border>
    <border>
      <left style="thin">
        <color indexed="64"/>
      </left>
      <right/>
      <top style="thick">
        <color indexed="15"/>
      </top>
      <bottom style="thick">
        <color indexed="15"/>
      </bottom>
      <diagonal/>
    </border>
    <border>
      <left style="thin">
        <color indexed="64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ck">
        <color indexed="15"/>
      </left>
      <right style="thin">
        <color indexed="8"/>
      </right>
      <top style="thick">
        <color indexed="15"/>
      </top>
      <bottom style="thick">
        <color indexed="15"/>
      </bottom>
      <diagonal/>
    </border>
    <border>
      <left style="thin">
        <color indexed="8"/>
      </left>
      <right style="thin">
        <color indexed="8"/>
      </right>
      <top style="thick">
        <color indexed="15"/>
      </top>
      <bottom style="thick">
        <color indexed="15"/>
      </bottom>
      <diagonal/>
    </border>
    <border>
      <left style="thin">
        <color indexed="8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thick">
        <color indexed="4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5"/>
      </left>
      <right style="thin">
        <color indexed="64"/>
      </right>
      <top style="thick">
        <color indexed="15"/>
      </top>
      <bottom style="thin">
        <color indexed="15"/>
      </bottom>
      <diagonal/>
    </border>
    <border>
      <left style="thin">
        <color indexed="64"/>
      </left>
      <right style="thin">
        <color indexed="64"/>
      </right>
      <top style="thick">
        <color indexed="15"/>
      </top>
      <bottom style="thin">
        <color indexed="15"/>
      </bottom>
      <diagonal/>
    </border>
    <border>
      <left style="thin">
        <color indexed="64"/>
      </left>
      <right style="thick">
        <color indexed="15"/>
      </right>
      <top style="thick">
        <color indexed="15"/>
      </top>
      <bottom style="thin">
        <color indexed="15"/>
      </bottom>
      <diagonal/>
    </border>
    <border>
      <left style="thick">
        <color indexed="15"/>
      </left>
      <right/>
      <top style="thin">
        <color indexed="15"/>
      </top>
      <bottom style="thick">
        <color indexed="15"/>
      </bottom>
      <diagonal/>
    </border>
    <border>
      <left/>
      <right/>
      <top style="thin">
        <color indexed="15"/>
      </top>
      <bottom style="thick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15"/>
      </top>
      <bottom style="thick">
        <color indexed="15"/>
      </bottom>
      <diagonal/>
    </border>
    <border>
      <left/>
      <right style="thick">
        <color indexed="15"/>
      </right>
      <top style="thin">
        <color indexed="15"/>
      </top>
      <bottom style="thick">
        <color indexed="15"/>
      </bottom>
      <diagonal/>
    </border>
    <border>
      <left style="thin">
        <color indexed="64"/>
      </left>
      <right/>
      <top style="thick">
        <color indexed="15"/>
      </top>
      <bottom style="thin">
        <color indexed="15"/>
      </bottom>
      <diagonal/>
    </border>
    <border>
      <left style="thick">
        <color indexed="15"/>
      </left>
      <right/>
      <top/>
      <bottom/>
      <diagonal/>
    </border>
    <border>
      <left/>
      <right style="thick">
        <color indexed="15"/>
      </right>
      <top/>
      <bottom/>
      <diagonal/>
    </border>
    <border>
      <left style="thick">
        <color indexed="15"/>
      </left>
      <right/>
      <top/>
      <bottom style="thick">
        <color indexed="15"/>
      </bottom>
      <diagonal/>
    </border>
    <border>
      <left/>
      <right/>
      <top/>
      <bottom style="thick">
        <color indexed="15"/>
      </bottom>
      <diagonal/>
    </border>
    <border>
      <left/>
      <right style="thick">
        <color indexed="15"/>
      </right>
      <top/>
      <bottom style="thick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4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/>
      <right style="thick">
        <color theme="0" tint="-0.24994659260841701"/>
      </right>
      <top/>
      <bottom/>
      <diagonal/>
    </border>
    <border>
      <left/>
      <right/>
      <top style="thick">
        <color theme="0" tint="-0.24994659260841701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" fontId="1" fillId="0" borderId="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17" fontId="1" fillId="0" borderId="0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top"/>
    </xf>
    <xf numFmtId="49" fontId="1" fillId="2" borderId="10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/>
    </xf>
    <xf numFmtId="17" fontId="2" fillId="2" borderId="1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/>
    </xf>
    <xf numFmtId="0" fontId="1" fillId="2" borderId="16" xfId="0" applyFont="1" applyFill="1" applyBorder="1" applyAlignment="1">
      <alignment horizontal="center" vertical="top"/>
    </xf>
    <xf numFmtId="49" fontId="1" fillId="2" borderId="17" xfId="0" applyNumberFormat="1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left" vertical="top" wrapText="1" indent="1"/>
    </xf>
    <xf numFmtId="0" fontId="7" fillId="2" borderId="19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top"/>
    </xf>
    <xf numFmtId="0" fontId="8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top"/>
    </xf>
    <xf numFmtId="17" fontId="7" fillId="2" borderId="19" xfId="0" applyNumberFormat="1" applyFont="1" applyFill="1" applyBorder="1" applyAlignment="1">
      <alignment horizontal="center" vertical="top"/>
    </xf>
    <xf numFmtId="49" fontId="7" fillId="2" borderId="21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17" fontId="1" fillId="2" borderId="22" xfId="0" quotePrefix="1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17" fontId="1" fillId="2" borderId="1" xfId="0" applyNumberFormat="1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/>
    </xf>
    <xf numFmtId="17" fontId="1" fillId="3" borderId="1" xfId="0" applyNumberFormat="1" applyFont="1" applyFill="1" applyBorder="1" applyAlignment="1">
      <alignment horizontal="center" vertical="top" wrapText="1"/>
    </xf>
    <xf numFmtId="17" fontId="1" fillId="2" borderId="9" xfId="0" applyNumberFormat="1" applyFont="1" applyFill="1" applyBorder="1" applyAlignment="1">
      <alignment horizontal="center" vertical="top"/>
    </xf>
    <xf numFmtId="0" fontId="2" fillId="0" borderId="3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2" fillId="0" borderId="30" xfId="0" applyFont="1" applyFill="1" applyBorder="1" applyAlignment="1">
      <alignment horizontal="centerContinuous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vertical="top"/>
    </xf>
    <xf numFmtId="0" fontId="1" fillId="2" borderId="35" xfId="0" applyFont="1" applyFill="1" applyBorder="1" applyAlignment="1">
      <alignment vertical="top" wrapText="1"/>
    </xf>
    <xf numFmtId="0" fontId="5" fillId="2" borderId="35" xfId="0" applyFont="1" applyFill="1" applyBorder="1" applyAlignment="1">
      <alignment horizontal="center" vertical="top"/>
    </xf>
    <xf numFmtId="0" fontId="1" fillId="2" borderId="35" xfId="0" applyFont="1" applyFill="1" applyBorder="1" applyAlignment="1">
      <alignment horizontal="center" vertical="top"/>
    </xf>
    <xf numFmtId="0" fontId="1" fillId="0" borderId="35" xfId="0" applyFont="1" applyFill="1" applyBorder="1" applyAlignment="1">
      <alignment vertical="top"/>
    </xf>
    <xf numFmtId="0" fontId="7" fillId="2" borderId="36" xfId="0" applyFont="1" applyFill="1" applyBorder="1" applyAlignment="1">
      <alignment vertical="top"/>
    </xf>
    <xf numFmtId="0" fontId="7" fillId="2" borderId="36" xfId="0" applyFont="1" applyFill="1" applyBorder="1" applyAlignment="1">
      <alignment vertical="top" wrapText="1"/>
    </xf>
    <xf numFmtId="0" fontId="8" fillId="2" borderId="36" xfId="0" applyFont="1" applyFill="1" applyBorder="1" applyAlignment="1">
      <alignment horizontal="center" vertical="top"/>
    </xf>
    <xf numFmtId="0" fontId="7" fillId="2" borderId="36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vertical="top"/>
    </xf>
    <xf numFmtId="0" fontId="1" fillId="3" borderId="35" xfId="0" applyFont="1" applyFill="1" applyBorder="1" applyAlignment="1">
      <alignment vertical="top"/>
    </xf>
    <xf numFmtId="0" fontId="1" fillId="3" borderId="35" xfId="0" applyFont="1" applyFill="1" applyBorder="1" applyAlignment="1">
      <alignment horizontal="left" vertical="top" wrapText="1"/>
    </xf>
    <xf numFmtId="0" fontId="1" fillId="3" borderId="35" xfId="0" applyFont="1" applyFill="1" applyBorder="1" applyAlignment="1">
      <alignment vertical="top" wrapText="1"/>
    </xf>
    <xf numFmtId="0" fontId="5" fillId="3" borderId="35" xfId="0" applyFont="1" applyFill="1" applyBorder="1" applyAlignment="1">
      <alignment horizontal="center" vertical="top"/>
    </xf>
    <xf numFmtId="0" fontId="1" fillId="3" borderId="35" xfId="0" applyFont="1" applyFill="1" applyBorder="1" applyAlignment="1">
      <alignment horizontal="center" vertical="top"/>
    </xf>
    <xf numFmtId="0" fontId="7" fillId="3" borderId="36" xfId="0" applyFont="1" applyFill="1" applyBorder="1" applyAlignment="1">
      <alignment vertical="top"/>
    </xf>
    <xf numFmtId="0" fontId="7" fillId="3" borderId="36" xfId="0" applyFont="1" applyFill="1" applyBorder="1" applyAlignment="1">
      <alignment horizontal="left" vertical="top" wrapText="1"/>
    </xf>
    <xf numFmtId="0" fontId="7" fillId="3" borderId="36" xfId="0" applyFont="1" applyFill="1" applyBorder="1" applyAlignment="1">
      <alignment vertical="top" wrapText="1"/>
    </xf>
    <xf numFmtId="0" fontId="8" fillId="3" borderId="36" xfId="0" applyFont="1" applyFill="1" applyBorder="1" applyAlignment="1">
      <alignment horizontal="center" vertical="top"/>
    </xf>
    <xf numFmtId="0" fontId="7" fillId="3" borderId="36" xfId="0" applyFont="1" applyFill="1" applyBorder="1" applyAlignment="1">
      <alignment horizontal="center" vertical="top"/>
    </xf>
    <xf numFmtId="0" fontId="1" fillId="5" borderId="35" xfId="0" applyFont="1" applyFill="1" applyBorder="1" applyAlignment="1">
      <alignment vertical="top"/>
    </xf>
    <xf numFmtId="0" fontId="1" fillId="5" borderId="35" xfId="0" applyFont="1" applyFill="1" applyBorder="1" applyAlignment="1">
      <alignment vertical="top" wrapText="1"/>
    </xf>
    <xf numFmtId="0" fontId="5" fillId="5" borderId="35" xfId="0" applyFont="1" applyFill="1" applyBorder="1" applyAlignment="1">
      <alignment horizontal="center" vertical="top"/>
    </xf>
    <xf numFmtId="0" fontId="1" fillId="5" borderId="35" xfId="0" applyFont="1" applyFill="1" applyBorder="1" applyAlignment="1">
      <alignment horizontal="center" vertical="top"/>
    </xf>
    <xf numFmtId="0" fontId="7" fillId="5" borderId="36" xfId="0" applyFont="1" applyFill="1" applyBorder="1" applyAlignment="1">
      <alignment vertical="top"/>
    </xf>
    <xf numFmtId="0" fontId="7" fillId="5" borderId="36" xfId="0" applyFont="1" applyFill="1" applyBorder="1" applyAlignment="1">
      <alignment vertical="top" wrapText="1"/>
    </xf>
    <xf numFmtId="0" fontId="8" fillId="5" borderId="36" xfId="0" applyFont="1" applyFill="1" applyBorder="1" applyAlignment="1">
      <alignment horizontal="center" vertical="top"/>
    </xf>
    <xf numFmtId="0" fontId="7" fillId="5" borderId="36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2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/>
    </xf>
    <xf numFmtId="0" fontId="5" fillId="5" borderId="35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vertical="top"/>
    </xf>
    <xf numFmtId="0" fontId="1" fillId="5" borderId="38" xfId="0" applyFont="1" applyFill="1" applyBorder="1" applyAlignment="1">
      <alignment vertical="top" wrapText="1"/>
    </xf>
    <xf numFmtId="0" fontId="5" fillId="5" borderId="38" xfId="0" applyFont="1" applyFill="1" applyBorder="1" applyAlignment="1">
      <alignment horizontal="center" vertical="top"/>
    </xf>
    <xf numFmtId="0" fontId="1" fillId="5" borderId="38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 wrapText="1"/>
    </xf>
    <xf numFmtId="0" fontId="7" fillId="5" borderId="35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top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5" borderId="37" xfId="0" applyFont="1" applyFill="1" applyBorder="1" applyAlignment="1">
      <alignment horizontal="left" vertical="center"/>
    </xf>
    <xf numFmtId="0" fontId="1" fillId="5" borderId="36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left" vertical="center"/>
    </xf>
    <xf numFmtId="0" fontId="1" fillId="5" borderId="40" xfId="0" applyFont="1" applyFill="1" applyBorder="1" applyAlignment="1">
      <alignment horizontal="left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49" fontId="11" fillId="0" borderId="31" xfId="0" applyNumberFormat="1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4" xfId="0" applyBorder="1" applyAlignment="1">
      <alignment vertical="top"/>
    </xf>
    <xf numFmtId="0" fontId="1" fillId="2" borderId="25" xfId="0" applyFont="1" applyFill="1" applyBorder="1" applyAlignment="1">
      <alignment vertical="top" wrapText="1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2" fillId="0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329" name="Picture 133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K31"/>
  <sheetViews>
    <sheetView tabSelected="1" workbookViewId="0"/>
  </sheetViews>
  <sheetFormatPr baseColWidth="10" defaultColWidth="5" defaultRowHeight="11.25" x14ac:dyDescent="0.2"/>
  <cols>
    <col min="1" max="1" width="6.42578125" style="9" customWidth="1"/>
    <col min="2" max="2" width="37.28515625" style="7" customWidth="1"/>
    <col min="3" max="3" width="15.7109375" style="7" customWidth="1"/>
    <col min="4" max="4" width="16.42578125" style="9" bestFit="1" customWidth="1"/>
    <col min="5" max="5" width="4.5703125" style="9" bestFit="1" customWidth="1"/>
    <col min="6" max="6" width="18.28515625" style="9" bestFit="1" customWidth="1"/>
    <col min="7" max="10" width="7.7109375" style="8" customWidth="1"/>
    <col min="11" max="11" width="13" style="8" customWidth="1"/>
    <col min="12" max="12" width="7.85546875" style="8" bestFit="1" customWidth="1"/>
    <col min="13" max="13" width="14.5703125" style="8" customWidth="1"/>
    <col min="14" max="14" width="14.85546875" style="18" bestFit="1" customWidth="1"/>
    <col min="15" max="15" width="36.140625" style="10" bestFit="1" customWidth="1"/>
    <col min="16" max="16" width="15" style="9" bestFit="1" customWidth="1"/>
    <col min="17" max="17" width="17.5703125" style="9" bestFit="1" customWidth="1"/>
    <col min="18" max="16384" width="5" style="9"/>
  </cols>
  <sheetData>
    <row r="1" spans="1:141" s="11" customFormat="1" ht="79.5" thickBot="1" x14ac:dyDescent="0.25">
      <c r="A1" s="84" t="s">
        <v>5</v>
      </c>
      <c r="B1" s="84"/>
      <c r="C1" s="85" t="s">
        <v>19</v>
      </c>
      <c r="D1" s="137" t="s">
        <v>1</v>
      </c>
      <c r="E1" s="138"/>
      <c r="F1" s="139"/>
      <c r="G1" s="86" t="s">
        <v>60</v>
      </c>
      <c r="H1" s="86" t="s">
        <v>84</v>
      </c>
      <c r="I1" s="86" t="s">
        <v>83</v>
      </c>
      <c r="J1" s="86">
        <v>910</v>
      </c>
      <c r="K1" s="86" t="s">
        <v>187</v>
      </c>
      <c r="L1" s="85" t="s">
        <v>30</v>
      </c>
      <c r="M1" s="85" t="s">
        <v>38</v>
      </c>
      <c r="N1" s="85" t="s">
        <v>31</v>
      </c>
      <c r="O1" s="87" t="s">
        <v>2</v>
      </c>
      <c r="P1" s="80" t="s">
        <v>233</v>
      </c>
    </row>
    <row r="2" spans="1:141" s="92" customFormat="1" ht="12" thickTop="1" x14ac:dyDescent="0.2">
      <c r="A2" s="88" t="s">
        <v>20</v>
      </c>
      <c r="B2" s="89"/>
      <c r="C2" s="89" t="s">
        <v>40</v>
      </c>
      <c r="D2" s="89" t="s">
        <v>230</v>
      </c>
      <c r="E2" s="88" t="s">
        <v>229</v>
      </c>
      <c r="F2" s="88" t="s">
        <v>218</v>
      </c>
      <c r="G2" s="90" t="s">
        <v>32</v>
      </c>
      <c r="H2" s="90"/>
      <c r="I2" s="90"/>
      <c r="J2" s="90"/>
      <c r="K2" s="90"/>
      <c r="L2" s="91" t="s">
        <v>219</v>
      </c>
      <c r="M2" s="91" t="s">
        <v>39</v>
      </c>
      <c r="N2" s="91" t="s">
        <v>220</v>
      </c>
      <c r="O2" s="88" t="s">
        <v>82</v>
      </c>
      <c r="P2" s="88" t="s">
        <v>234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</row>
    <row r="3" spans="1:141" s="97" customFormat="1" ht="12.95" customHeight="1" thickBot="1" x14ac:dyDescent="0.25">
      <c r="A3" s="93" t="s">
        <v>302</v>
      </c>
      <c r="B3" s="94"/>
      <c r="C3" s="94" t="s">
        <v>40</v>
      </c>
      <c r="D3" s="94" t="s">
        <v>305</v>
      </c>
      <c r="E3" s="93"/>
      <c r="F3" s="93"/>
      <c r="G3" s="95" t="s">
        <v>32</v>
      </c>
      <c r="H3" s="95"/>
      <c r="I3" s="95"/>
      <c r="J3" s="95"/>
      <c r="K3" s="95"/>
      <c r="L3" s="96" t="s">
        <v>303</v>
      </c>
      <c r="M3" s="96" t="s">
        <v>39</v>
      </c>
      <c r="N3" s="96" t="s">
        <v>304</v>
      </c>
      <c r="O3" s="93" t="s">
        <v>82</v>
      </c>
      <c r="P3" s="93" t="s">
        <v>234</v>
      </c>
      <c r="Q3" s="116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</row>
    <row r="4" spans="1:141" ht="12.75" thickTop="1" thickBot="1" x14ac:dyDescent="0.25">
      <c r="D4" s="7"/>
      <c r="N4" s="8"/>
    </row>
    <row r="5" spans="1:141" ht="12" thickTop="1" x14ac:dyDescent="0.2">
      <c r="A5" s="98" t="s">
        <v>61</v>
      </c>
      <c r="B5" s="99"/>
      <c r="C5" s="100" t="s">
        <v>40</v>
      </c>
      <c r="D5" s="100" t="s">
        <v>231</v>
      </c>
      <c r="E5" s="98" t="s">
        <v>229</v>
      </c>
      <c r="F5" s="98" t="s">
        <v>221</v>
      </c>
      <c r="G5" s="101"/>
      <c r="H5" s="101" t="s">
        <v>32</v>
      </c>
      <c r="I5" s="101"/>
      <c r="J5" s="101"/>
      <c r="K5" s="101"/>
      <c r="L5" s="102" t="s">
        <v>222</v>
      </c>
      <c r="M5" s="102" t="s">
        <v>62</v>
      </c>
      <c r="N5" s="102" t="s">
        <v>220</v>
      </c>
      <c r="O5" s="98" t="s">
        <v>85</v>
      </c>
      <c r="P5" s="98" t="s">
        <v>235</v>
      </c>
    </row>
    <row r="6" spans="1:141" s="83" customFormat="1" ht="23.25" thickBot="1" x14ac:dyDescent="0.25">
      <c r="A6" s="103" t="s">
        <v>302</v>
      </c>
      <c r="B6" s="104"/>
      <c r="C6" s="105" t="s">
        <v>40</v>
      </c>
      <c r="D6" s="105" t="s">
        <v>306</v>
      </c>
      <c r="E6" s="103"/>
      <c r="F6" s="103"/>
      <c r="G6" s="106"/>
      <c r="H6" s="106" t="s">
        <v>32</v>
      </c>
      <c r="I6" s="106"/>
      <c r="J6" s="106"/>
      <c r="K6" s="106"/>
      <c r="L6" s="107" t="s">
        <v>303</v>
      </c>
      <c r="M6" s="107" t="s">
        <v>62</v>
      </c>
      <c r="N6" s="107" t="s">
        <v>304</v>
      </c>
      <c r="O6" s="103" t="s">
        <v>85</v>
      </c>
      <c r="P6" s="103" t="s">
        <v>235</v>
      </c>
      <c r="Q6" s="116"/>
    </row>
    <row r="7" spans="1:141" s="83" customFormat="1" ht="24" thickTop="1" thickBot="1" x14ac:dyDescent="0.25">
      <c r="A7" s="103" t="s">
        <v>302</v>
      </c>
      <c r="B7" s="104"/>
      <c r="C7" s="105" t="s">
        <v>40</v>
      </c>
      <c r="D7" s="105" t="s">
        <v>353</v>
      </c>
      <c r="E7" s="103"/>
      <c r="F7" s="103"/>
      <c r="G7" s="106"/>
      <c r="H7" s="106" t="s">
        <v>32</v>
      </c>
      <c r="I7" s="106"/>
      <c r="J7" s="106"/>
      <c r="K7" s="106"/>
      <c r="L7" s="107" t="s">
        <v>354</v>
      </c>
      <c r="M7" s="107" t="s">
        <v>62</v>
      </c>
      <c r="N7" s="107" t="s">
        <v>355</v>
      </c>
      <c r="O7" s="103" t="s">
        <v>85</v>
      </c>
      <c r="P7" s="103" t="s">
        <v>235</v>
      </c>
      <c r="Q7" s="116"/>
    </row>
    <row r="8" spans="1:141" ht="12.75" thickTop="1" thickBot="1" x14ac:dyDescent="0.25">
      <c r="B8" s="75"/>
      <c r="D8" s="7"/>
      <c r="N8" s="8"/>
    </row>
    <row r="9" spans="1:141" ht="12" thickTop="1" x14ac:dyDescent="0.2">
      <c r="A9" s="98" t="s">
        <v>61</v>
      </c>
      <c r="B9" s="99"/>
      <c r="C9" s="100" t="s">
        <v>40</v>
      </c>
      <c r="D9" s="100" t="s">
        <v>232</v>
      </c>
      <c r="E9" s="98" t="s">
        <v>229</v>
      </c>
      <c r="F9" s="98" t="s">
        <v>223</v>
      </c>
      <c r="G9" s="101"/>
      <c r="H9" s="101"/>
      <c r="I9" s="101" t="s">
        <v>32</v>
      </c>
      <c r="J9" s="101"/>
      <c r="K9" s="101"/>
      <c r="L9" s="102" t="s">
        <v>122</v>
      </c>
      <c r="M9" s="102" t="s">
        <v>94</v>
      </c>
      <c r="N9" s="102" t="s">
        <v>220</v>
      </c>
      <c r="O9" s="98" t="s">
        <v>95</v>
      </c>
      <c r="P9" s="98" t="s">
        <v>235</v>
      </c>
    </row>
    <row r="10" spans="1:141" s="83" customFormat="1" ht="23.25" thickBot="1" x14ac:dyDescent="0.25">
      <c r="A10" s="103" t="s">
        <v>302</v>
      </c>
      <c r="B10" s="104"/>
      <c r="C10" s="105" t="s">
        <v>40</v>
      </c>
      <c r="D10" s="105" t="s">
        <v>307</v>
      </c>
      <c r="E10" s="103"/>
      <c r="F10" s="103"/>
      <c r="G10" s="106"/>
      <c r="H10" s="106"/>
      <c r="I10" s="106" t="s">
        <v>32</v>
      </c>
      <c r="J10" s="106"/>
      <c r="K10" s="106"/>
      <c r="L10" s="107" t="s">
        <v>303</v>
      </c>
      <c r="M10" s="107" t="s">
        <v>94</v>
      </c>
      <c r="N10" s="107" t="s">
        <v>304</v>
      </c>
      <c r="O10" s="103" t="s">
        <v>95</v>
      </c>
      <c r="P10" s="103" t="s">
        <v>235</v>
      </c>
      <c r="Q10" s="116"/>
    </row>
    <row r="11" spans="1:141" s="83" customFormat="1" ht="24" thickTop="1" thickBot="1" x14ac:dyDescent="0.25">
      <c r="A11" s="103" t="s">
        <v>302</v>
      </c>
      <c r="B11" s="104"/>
      <c r="C11" s="105" t="s">
        <v>40</v>
      </c>
      <c r="D11" s="105" t="s">
        <v>356</v>
      </c>
      <c r="E11" s="103"/>
      <c r="F11" s="103"/>
      <c r="G11" s="106"/>
      <c r="H11" s="106"/>
      <c r="I11" s="106" t="s">
        <v>32</v>
      </c>
      <c r="J11" s="106"/>
      <c r="K11" s="106"/>
      <c r="L11" s="107" t="s">
        <v>354</v>
      </c>
      <c r="M11" s="107" t="s">
        <v>94</v>
      </c>
      <c r="N11" s="107" t="s">
        <v>355</v>
      </c>
      <c r="O11" s="103" t="s">
        <v>95</v>
      </c>
      <c r="P11" s="103" t="s">
        <v>235</v>
      </c>
      <c r="Q11" s="116"/>
    </row>
    <row r="12" spans="1:141" ht="12.75" thickTop="1" thickBot="1" x14ac:dyDescent="0.25">
      <c r="D12" s="7"/>
    </row>
    <row r="13" spans="1:141" ht="12" thickTop="1" x14ac:dyDescent="0.2">
      <c r="A13" s="108" t="s">
        <v>108</v>
      </c>
      <c r="B13" s="109"/>
      <c r="C13" s="109" t="s">
        <v>40</v>
      </c>
      <c r="D13" s="109" t="s">
        <v>278</v>
      </c>
      <c r="E13" s="108" t="s">
        <v>229</v>
      </c>
      <c r="F13" s="108" t="s">
        <v>279</v>
      </c>
      <c r="G13" s="110"/>
      <c r="H13" s="110"/>
      <c r="I13" s="110"/>
      <c r="J13" s="110" t="s">
        <v>32</v>
      </c>
      <c r="K13" s="110"/>
      <c r="L13" s="111" t="s">
        <v>280</v>
      </c>
      <c r="M13" s="111" t="s">
        <v>109</v>
      </c>
      <c r="N13" s="111" t="s">
        <v>281</v>
      </c>
      <c r="O13" s="108" t="s">
        <v>3</v>
      </c>
      <c r="P13" s="108" t="s">
        <v>236</v>
      </c>
    </row>
    <row r="14" spans="1:141" s="83" customFormat="1" ht="23.25" thickBot="1" x14ac:dyDescent="0.25">
      <c r="A14" s="112" t="s">
        <v>302</v>
      </c>
      <c r="B14" s="113"/>
      <c r="C14" s="113" t="s">
        <v>40</v>
      </c>
      <c r="D14" s="113" t="s">
        <v>308</v>
      </c>
      <c r="E14" s="112"/>
      <c r="F14" s="112"/>
      <c r="G14" s="114"/>
      <c r="H14" s="114"/>
      <c r="I14" s="114"/>
      <c r="J14" s="114" t="s">
        <v>32</v>
      </c>
      <c r="K14" s="114"/>
      <c r="L14" s="115" t="s">
        <v>303</v>
      </c>
      <c r="M14" s="115" t="s">
        <v>109</v>
      </c>
      <c r="N14" s="115" t="s">
        <v>304</v>
      </c>
      <c r="O14" s="112" t="s">
        <v>3</v>
      </c>
      <c r="P14" s="112" t="s">
        <v>236</v>
      </c>
      <c r="Q14" s="116"/>
    </row>
    <row r="15" spans="1:141" s="83" customFormat="1" ht="24" thickTop="1" thickBot="1" x14ac:dyDescent="0.25">
      <c r="A15" s="112" t="s">
        <v>302</v>
      </c>
      <c r="B15" s="113"/>
      <c r="C15" s="113" t="s">
        <v>40</v>
      </c>
      <c r="D15" s="113" t="s">
        <v>357</v>
      </c>
      <c r="E15" s="112"/>
      <c r="F15" s="112"/>
      <c r="G15" s="114"/>
      <c r="H15" s="114"/>
      <c r="I15" s="114"/>
      <c r="J15" s="114" t="s">
        <v>32</v>
      </c>
      <c r="K15" s="114"/>
      <c r="L15" s="115" t="s">
        <v>354</v>
      </c>
      <c r="M15" s="115" t="s">
        <v>109</v>
      </c>
      <c r="N15" s="115" t="s">
        <v>355</v>
      </c>
      <c r="O15" s="112" t="s">
        <v>3</v>
      </c>
      <c r="P15" s="112" t="s">
        <v>236</v>
      </c>
      <c r="Q15" s="116"/>
    </row>
    <row r="16" spans="1:141" ht="12.75" thickTop="1" thickBot="1" x14ac:dyDescent="0.25">
      <c r="D16" s="7"/>
    </row>
    <row r="17" spans="1:17" ht="12.75" thickTop="1" thickBot="1" x14ac:dyDescent="0.25">
      <c r="A17" s="129" t="s">
        <v>108</v>
      </c>
      <c r="B17" s="130"/>
      <c r="C17" s="130" t="s">
        <v>40</v>
      </c>
      <c r="D17" s="130" t="s">
        <v>346</v>
      </c>
      <c r="E17" s="129" t="s">
        <v>229</v>
      </c>
      <c r="F17" s="129" t="s">
        <v>347</v>
      </c>
      <c r="G17" s="131"/>
      <c r="H17" s="131"/>
      <c r="I17" s="131"/>
      <c r="J17" s="131"/>
      <c r="K17" s="131" t="s">
        <v>32</v>
      </c>
      <c r="L17" s="132" t="s">
        <v>142</v>
      </c>
      <c r="M17" s="132" t="s">
        <v>188</v>
      </c>
      <c r="N17" s="132" t="s">
        <v>348</v>
      </c>
      <c r="O17" s="129" t="s">
        <v>189</v>
      </c>
      <c r="P17" s="129" t="s">
        <v>236</v>
      </c>
      <c r="Q17" s="16"/>
    </row>
    <row r="18" spans="1:17" s="83" customFormat="1" ht="24" thickTop="1" thickBot="1" x14ac:dyDescent="0.25">
      <c r="A18" s="112" t="s">
        <v>302</v>
      </c>
      <c r="B18" s="113"/>
      <c r="C18" s="113" t="s">
        <v>40</v>
      </c>
      <c r="D18" s="113" t="s">
        <v>358</v>
      </c>
      <c r="E18" s="112"/>
      <c r="F18" s="112"/>
      <c r="G18" s="114"/>
      <c r="H18" s="114"/>
      <c r="I18" s="114"/>
      <c r="J18" s="114" t="s">
        <v>32</v>
      </c>
      <c r="K18" s="114"/>
      <c r="L18" s="115" t="s">
        <v>354</v>
      </c>
      <c r="M18" s="115" t="s">
        <v>188</v>
      </c>
      <c r="N18" s="115" t="s">
        <v>348</v>
      </c>
      <c r="O18" s="112" t="s">
        <v>3</v>
      </c>
      <c r="P18" s="112" t="s">
        <v>236</v>
      </c>
      <c r="Q18" s="116"/>
    </row>
    <row r="19" spans="1:17" ht="12" thickTop="1" x14ac:dyDescent="0.2"/>
    <row r="28" spans="1:17" x14ac:dyDescent="0.2">
      <c r="L28" s="13"/>
      <c r="M28" s="13"/>
      <c r="N28" s="19"/>
    </row>
    <row r="31" spans="1:17" x14ac:dyDescent="0.2">
      <c r="L31" s="13"/>
      <c r="M31" s="13"/>
      <c r="N31" s="19"/>
    </row>
  </sheetData>
  <mergeCells count="1">
    <mergeCell ref="D1:F1"/>
  </mergeCells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scale="84" orientation="landscape" r:id="rId1"/>
  <headerFooter alignWithMargins="0">
    <oddHeader>&amp;C&amp;F - &amp;A</oddHeader>
    <oddFooter>&amp;R&amp;P/&amp;N -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2499-0540-4118-806D-5F0C61AF6797}">
  <sheetPr>
    <pageSetUpPr fitToPage="1"/>
  </sheetPr>
  <dimension ref="A1:EI47"/>
  <sheetViews>
    <sheetView workbookViewId="0">
      <selection activeCell="B1" sqref="B1"/>
    </sheetView>
  </sheetViews>
  <sheetFormatPr baseColWidth="10" defaultColWidth="5" defaultRowHeight="11.25" x14ac:dyDescent="0.2"/>
  <cols>
    <col min="1" max="1" width="6.42578125" style="9" customWidth="1"/>
    <col min="2" max="2" width="37.28515625" style="7" customWidth="1"/>
    <col min="3" max="3" width="7.85546875" style="8" bestFit="1" customWidth="1"/>
    <col min="4" max="4" width="14.5703125" style="8" customWidth="1"/>
    <col min="5" max="5" width="14.85546875" style="18" bestFit="1" customWidth="1"/>
    <col min="6" max="6" width="15.7109375" style="7" customWidth="1"/>
    <col min="7" max="7" width="19.5703125" style="9" customWidth="1"/>
    <col min="8" max="11" width="7.7109375" style="8" customWidth="1"/>
    <col min="12" max="12" width="13" style="8" customWidth="1"/>
    <col min="13" max="13" width="52.85546875" style="10" bestFit="1" customWidth="1"/>
    <col min="14" max="14" width="15" style="9" bestFit="1" customWidth="1"/>
    <col min="15" max="15" width="23.85546875" style="9" customWidth="1"/>
    <col min="16" max="16384" width="5" style="9"/>
  </cols>
  <sheetData>
    <row r="1" spans="1:139" s="11" customFormat="1" ht="79.5" thickBot="1" x14ac:dyDescent="0.25">
      <c r="A1" s="84" t="s">
        <v>5</v>
      </c>
      <c r="B1" s="84"/>
      <c r="C1" s="85" t="s">
        <v>30</v>
      </c>
      <c r="D1" s="85" t="s">
        <v>38</v>
      </c>
      <c r="E1" s="85" t="s">
        <v>31</v>
      </c>
      <c r="F1" s="85" t="s">
        <v>19</v>
      </c>
      <c r="G1" s="117" t="s">
        <v>1</v>
      </c>
      <c r="H1" s="86" t="s">
        <v>60</v>
      </c>
      <c r="I1" s="86" t="s">
        <v>84</v>
      </c>
      <c r="J1" s="86" t="s">
        <v>83</v>
      </c>
      <c r="K1" s="86">
        <v>910</v>
      </c>
      <c r="L1" s="86" t="s">
        <v>187</v>
      </c>
      <c r="M1" s="87" t="s">
        <v>2</v>
      </c>
      <c r="N1" s="80" t="s">
        <v>233</v>
      </c>
    </row>
    <row r="2" spans="1:139" s="92" customFormat="1" ht="12" thickTop="1" x14ac:dyDescent="0.2">
      <c r="A2" s="88" t="s">
        <v>309</v>
      </c>
      <c r="B2" s="89"/>
      <c r="C2" s="91" t="s">
        <v>219</v>
      </c>
      <c r="D2" s="91" t="s">
        <v>39</v>
      </c>
      <c r="E2" s="91" t="s">
        <v>220</v>
      </c>
      <c r="F2" s="173" t="s">
        <v>40</v>
      </c>
      <c r="G2" s="173" t="s">
        <v>310</v>
      </c>
      <c r="H2" s="143" t="s">
        <v>32</v>
      </c>
      <c r="I2" s="121"/>
      <c r="J2" s="121"/>
      <c r="K2" s="121"/>
      <c r="L2" s="121"/>
      <c r="M2" s="162" t="s">
        <v>82</v>
      </c>
      <c r="N2" s="157" t="s">
        <v>314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</row>
    <row r="3" spans="1:139" s="97" customFormat="1" ht="12" thickBot="1" x14ac:dyDescent="0.25">
      <c r="A3" s="93" t="s">
        <v>329</v>
      </c>
      <c r="B3" s="94"/>
      <c r="C3" s="96" t="s">
        <v>303</v>
      </c>
      <c r="D3" s="96" t="s">
        <v>39</v>
      </c>
      <c r="E3" s="96" t="s">
        <v>304</v>
      </c>
      <c r="F3" s="174"/>
      <c r="G3" s="174"/>
      <c r="H3" s="144"/>
      <c r="I3" s="122"/>
      <c r="J3" s="122"/>
      <c r="K3" s="122"/>
      <c r="L3" s="122"/>
      <c r="M3" s="163"/>
      <c r="N3" s="158"/>
      <c r="O3" s="116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</row>
    <row r="4" spans="1:139" ht="12.75" thickTop="1" thickBot="1" x14ac:dyDescent="0.25">
      <c r="E4" s="8"/>
      <c r="F4" s="118"/>
      <c r="G4" s="118"/>
      <c r="H4" s="120"/>
      <c r="I4" s="120"/>
      <c r="J4" s="120"/>
      <c r="K4" s="120"/>
      <c r="L4" s="120"/>
      <c r="M4" s="119"/>
      <c r="N4" s="120"/>
    </row>
    <row r="5" spans="1:139" ht="12" thickTop="1" x14ac:dyDescent="0.2">
      <c r="A5" s="98" t="s">
        <v>309</v>
      </c>
      <c r="B5" s="99"/>
      <c r="C5" s="102" t="s">
        <v>222</v>
      </c>
      <c r="D5" s="102" t="s">
        <v>62</v>
      </c>
      <c r="E5" s="102" t="s">
        <v>220</v>
      </c>
      <c r="F5" s="167" t="s">
        <v>40</v>
      </c>
      <c r="G5" s="167" t="s">
        <v>311</v>
      </c>
      <c r="H5" s="123"/>
      <c r="I5" s="145" t="s">
        <v>32</v>
      </c>
      <c r="J5" s="123"/>
      <c r="K5" s="123"/>
      <c r="L5" s="123"/>
      <c r="M5" s="151" t="s">
        <v>85</v>
      </c>
      <c r="N5" s="159" t="s">
        <v>315</v>
      </c>
    </row>
    <row r="6" spans="1:139" s="83" customFormat="1" ht="12" thickBot="1" x14ac:dyDescent="0.25">
      <c r="A6" s="103" t="s">
        <v>329</v>
      </c>
      <c r="B6" s="104"/>
      <c r="C6" s="107" t="s">
        <v>303</v>
      </c>
      <c r="D6" s="107" t="s">
        <v>62</v>
      </c>
      <c r="E6" s="107" t="s">
        <v>304</v>
      </c>
      <c r="F6" s="168"/>
      <c r="G6" s="168"/>
      <c r="H6" s="124"/>
      <c r="I6" s="146"/>
      <c r="J6" s="124"/>
      <c r="K6" s="124"/>
      <c r="L6" s="124"/>
      <c r="M6" s="152"/>
      <c r="N6" s="160"/>
      <c r="O6" s="116"/>
    </row>
    <row r="7" spans="1:139" s="83" customFormat="1" ht="12.75" thickTop="1" thickBot="1" x14ac:dyDescent="0.25">
      <c r="A7" s="103" t="s">
        <v>359</v>
      </c>
      <c r="B7" s="104"/>
      <c r="C7" s="107" t="s">
        <v>354</v>
      </c>
      <c r="D7" s="107" t="s">
        <v>62</v>
      </c>
      <c r="E7" s="107" t="s">
        <v>360</v>
      </c>
      <c r="F7" s="169"/>
      <c r="G7" s="169"/>
      <c r="H7" s="124"/>
      <c r="I7" s="147"/>
      <c r="J7" s="124"/>
      <c r="K7" s="124"/>
      <c r="L7" s="124"/>
      <c r="M7" s="153"/>
      <c r="N7" s="161"/>
      <c r="O7" s="134"/>
    </row>
    <row r="8" spans="1:139" ht="12.75" thickTop="1" thickBot="1" x14ac:dyDescent="0.25">
      <c r="B8" s="75"/>
      <c r="E8" s="8"/>
      <c r="F8" s="118"/>
      <c r="G8" s="118"/>
      <c r="H8" s="120"/>
      <c r="I8" s="120"/>
      <c r="J8" s="120"/>
      <c r="K8" s="120"/>
      <c r="L8" s="120"/>
      <c r="M8" s="119"/>
      <c r="N8" s="120"/>
    </row>
    <row r="9" spans="1:139" ht="12" thickTop="1" x14ac:dyDescent="0.2">
      <c r="A9" s="98" t="s">
        <v>309</v>
      </c>
      <c r="B9" s="99"/>
      <c r="C9" s="102" t="s">
        <v>318</v>
      </c>
      <c r="D9" s="102" t="s">
        <v>320</v>
      </c>
      <c r="E9" s="102" t="s">
        <v>321</v>
      </c>
      <c r="F9" s="167" t="s">
        <v>40</v>
      </c>
      <c r="G9" s="167" t="s">
        <v>317</v>
      </c>
      <c r="H9" s="123"/>
      <c r="I9" s="145" t="s">
        <v>32</v>
      </c>
      <c r="J9" s="123"/>
      <c r="K9" s="123"/>
      <c r="L9" s="123"/>
      <c r="M9" s="151" t="s">
        <v>327</v>
      </c>
      <c r="N9" s="159" t="s">
        <v>315</v>
      </c>
    </row>
    <row r="10" spans="1:139" s="83" customFormat="1" ht="12" thickBot="1" x14ac:dyDescent="0.25">
      <c r="A10" s="103" t="s">
        <v>329</v>
      </c>
      <c r="B10" s="104"/>
      <c r="C10" s="107" t="s">
        <v>303</v>
      </c>
      <c r="D10" s="107" t="s">
        <v>320</v>
      </c>
      <c r="E10" s="107" t="s">
        <v>304</v>
      </c>
      <c r="F10" s="168"/>
      <c r="G10" s="168"/>
      <c r="H10" s="124"/>
      <c r="I10" s="146"/>
      <c r="J10" s="124"/>
      <c r="K10" s="124"/>
      <c r="L10" s="124"/>
      <c r="M10" s="152"/>
      <c r="N10" s="160"/>
      <c r="O10" s="116"/>
    </row>
    <row r="11" spans="1:139" s="83" customFormat="1" ht="12.75" thickTop="1" thickBot="1" x14ac:dyDescent="0.25">
      <c r="A11" s="103" t="s">
        <v>359</v>
      </c>
      <c r="B11" s="104"/>
      <c r="C11" s="107" t="s">
        <v>354</v>
      </c>
      <c r="D11" s="107" t="s">
        <v>320</v>
      </c>
      <c r="E11" s="107" t="s">
        <v>355</v>
      </c>
      <c r="F11" s="169"/>
      <c r="G11" s="169"/>
      <c r="H11" s="124"/>
      <c r="I11" s="147"/>
      <c r="J11" s="124"/>
      <c r="K11" s="124"/>
      <c r="L11" s="124"/>
      <c r="M11" s="152"/>
      <c r="N11" s="161"/>
      <c r="O11" s="116" t="s">
        <v>361</v>
      </c>
    </row>
    <row r="12" spans="1:139" ht="12.75" thickTop="1" thickBot="1" x14ac:dyDescent="0.25">
      <c r="B12" s="75"/>
      <c r="E12" s="8"/>
      <c r="F12" s="118"/>
      <c r="G12" s="118"/>
      <c r="H12" s="120"/>
      <c r="I12" s="120"/>
      <c r="J12" s="120"/>
      <c r="K12" s="120"/>
      <c r="L12" s="120"/>
      <c r="M12" s="119"/>
      <c r="N12" s="120"/>
    </row>
    <row r="13" spans="1:139" ht="12" thickTop="1" x14ac:dyDescent="0.2">
      <c r="A13" s="98" t="s">
        <v>309</v>
      </c>
      <c r="B13" s="99"/>
      <c r="C13" s="102" t="s">
        <v>322</v>
      </c>
      <c r="D13" s="102" t="s">
        <v>320</v>
      </c>
      <c r="E13" s="102" t="s">
        <v>321</v>
      </c>
      <c r="F13" s="167" t="s">
        <v>40</v>
      </c>
      <c r="G13" s="167" t="s">
        <v>319</v>
      </c>
      <c r="H13" s="123"/>
      <c r="I13" s="145" t="s">
        <v>32</v>
      </c>
      <c r="J13" s="123"/>
      <c r="K13" s="123"/>
      <c r="L13" s="123"/>
      <c r="M13" s="164" t="s">
        <v>328</v>
      </c>
      <c r="N13" s="159" t="s">
        <v>315</v>
      </c>
    </row>
    <row r="14" spans="1:139" s="83" customFormat="1" ht="12" thickBot="1" x14ac:dyDescent="0.25">
      <c r="A14" s="103" t="s">
        <v>329</v>
      </c>
      <c r="B14" s="104"/>
      <c r="C14" s="107" t="s">
        <v>303</v>
      </c>
      <c r="D14" s="107" t="s">
        <v>320</v>
      </c>
      <c r="E14" s="107" t="s">
        <v>304</v>
      </c>
      <c r="F14" s="168"/>
      <c r="G14" s="168"/>
      <c r="H14" s="124"/>
      <c r="I14" s="146"/>
      <c r="J14" s="124"/>
      <c r="K14" s="124"/>
      <c r="L14" s="124"/>
      <c r="M14" s="165"/>
      <c r="N14" s="160"/>
      <c r="O14" s="116"/>
    </row>
    <row r="15" spans="1:139" s="83" customFormat="1" ht="12.75" thickTop="1" thickBot="1" x14ac:dyDescent="0.25">
      <c r="A15" s="103" t="s">
        <v>359</v>
      </c>
      <c r="B15" s="104"/>
      <c r="C15" s="107" t="s">
        <v>354</v>
      </c>
      <c r="D15" s="107" t="s">
        <v>320</v>
      </c>
      <c r="E15" s="107" t="s">
        <v>355</v>
      </c>
      <c r="F15" s="169"/>
      <c r="G15" s="169"/>
      <c r="H15" s="124"/>
      <c r="I15" s="147"/>
      <c r="J15" s="124"/>
      <c r="K15" s="124"/>
      <c r="L15" s="124"/>
      <c r="M15" s="166"/>
      <c r="N15" s="161"/>
      <c r="O15" s="116" t="s">
        <v>361</v>
      </c>
    </row>
    <row r="16" spans="1:139" ht="12.75" thickTop="1" thickBot="1" x14ac:dyDescent="0.25">
      <c r="B16" s="75"/>
      <c r="E16" s="8"/>
      <c r="F16" s="118"/>
      <c r="G16" s="118"/>
      <c r="H16" s="120"/>
      <c r="I16" s="120"/>
      <c r="J16" s="120"/>
      <c r="K16" s="120"/>
      <c r="L16" s="120"/>
      <c r="M16" s="119"/>
      <c r="N16" s="120"/>
    </row>
    <row r="17" spans="1:15" ht="12" thickTop="1" x14ac:dyDescent="0.2">
      <c r="A17" s="98" t="s">
        <v>309</v>
      </c>
      <c r="B17" s="99"/>
      <c r="C17" s="102" t="s">
        <v>122</v>
      </c>
      <c r="D17" s="102" t="s">
        <v>94</v>
      </c>
      <c r="E17" s="102" t="s">
        <v>220</v>
      </c>
      <c r="F17" s="167" t="s">
        <v>40</v>
      </c>
      <c r="G17" s="167" t="s">
        <v>312</v>
      </c>
      <c r="H17" s="123"/>
      <c r="I17" s="123"/>
      <c r="J17" s="145" t="s">
        <v>32</v>
      </c>
      <c r="K17" s="123"/>
      <c r="L17" s="123"/>
      <c r="M17" s="151" t="s">
        <v>95</v>
      </c>
      <c r="N17" s="159" t="s">
        <v>315</v>
      </c>
    </row>
    <row r="18" spans="1:15" s="83" customFormat="1" ht="12" thickBot="1" x14ac:dyDescent="0.25">
      <c r="A18" s="103" t="s">
        <v>329</v>
      </c>
      <c r="B18" s="104"/>
      <c r="C18" s="107" t="s">
        <v>303</v>
      </c>
      <c r="D18" s="107" t="s">
        <v>94</v>
      </c>
      <c r="E18" s="107" t="s">
        <v>304</v>
      </c>
      <c r="F18" s="168"/>
      <c r="G18" s="168"/>
      <c r="H18" s="124"/>
      <c r="I18" s="124"/>
      <c r="J18" s="146"/>
      <c r="K18" s="124"/>
      <c r="L18" s="124"/>
      <c r="M18" s="152"/>
      <c r="N18" s="160"/>
      <c r="O18" s="116"/>
    </row>
    <row r="19" spans="1:15" s="83" customFormat="1" ht="12.75" thickTop="1" thickBot="1" x14ac:dyDescent="0.25">
      <c r="A19" s="103" t="s">
        <v>359</v>
      </c>
      <c r="B19" s="104"/>
      <c r="C19" s="107" t="s">
        <v>354</v>
      </c>
      <c r="D19" s="107" t="s">
        <v>94</v>
      </c>
      <c r="E19" s="107" t="s">
        <v>355</v>
      </c>
      <c r="F19" s="169"/>
      <c r="G19" s="169"/>
      <c r="H19" s="124"/>
      <c r="I19" s="124"/>
      <c r="J19" s="147"/>
      <c r="K19" s="124"/>
      <c r="L19" s="124"/>
      <c r="M19" s="153"/>
      <c r="N19" s="161"/>
      <c r="O19" s="134"/>
    </row>
    <row r="20" spans="1:15" ht="12.75" thickTop="1" thickBot="1" x14ac:dyDescent="0.25">
      <c r="F20" s="118"/>
      <c r="G20" s="118"/>
      <c r="H20" s="120"/>
      <c r="I20" s="120"/>
      <c r="J20" s="120"/>
      <c r="K20" s="120"/>
      <c r="L20" s="120"/>
      <c r="M20" s="119"/>
      <c r="N20" s="120"/>
    </row>
    <row r="21" spans="1:15" ht="12" thickTop="1" x14ac:dyDescent="0.2">
      <c r="A21" s="98" t="s">
        <v>309</v>
      </c>
      <c r="B21" s="99"/>
      <c r="C21" s="102" t="s">
        <v>325</v>
      </c>
      <c r="D21" s="102" t="s">
        <v>320</v>
      </c>
      <c r="E21" s="102" t="s">
        <v>321</v>
      </c>
      <c r="F21" s="167" t="s">
        <v>40</v>
      </c>
      <c r="G21" s="167" t="s">
        <v>323</v>
      </c>
      <c r="H21" s="123"/>
      <c r="I21" s="145"/>
      <c r="J21" s="123" t="s">
        <v>32</v>
      </c>
      <c r="K21" s="123"/>
      <c r="L21" s="123"/>
      <c r="M21" s="151" t="s">
        <v>95</v>
      </c>
      <c r="N21" s="159" t="s">
        <v>315</v>
      </c>
    </row>
    <row r="22" spans="1:15" s="83" customFormat="1" ht="12" thickBot="1" x14ac:dyDescent="0.25">
      <c r="A22" s="103" t="s">
        <v>329</v>
      </c>
      <c r="B22" s="104"/>
      <c r="C22" s="107" t="s">
        <v>303</v>
      </c>
      <c r="D22" s="107" t="s">
        <v>320</v>
      </c>
      <c r="E22" s="107" t="s">
        <v>304</v>
      </c>
      <c r="F22" s="168"/>
      <c r="G22" s="168"/>
      <c r="H22" s="124"/>
      <c r="I22" s="146"/>
      <c r="J22" s="124"/>
      <c r="K22" s="124"/>
      <c r="L22" s="124"/>
      <c r="M22" s="152"/>
      <c r="N22" s="160"/>
      <c r="O22" s="116"/>
    </row>
    <row r="23" spans="1:15" s="83" customFormat="1" ht="12.75" thickTop="1" thickBot="1" x14ac:dyDescent="0.25">
      <c r="A23" s="103" t="s">
        <v>359</v>
      </c>
      <c r="B23" s="104"/>
      <c r="C23" s="107" t="s">
        <v>354</v>
      </c>
      <c r="D23" s="107" t="s">
        <v>320</v>
      </c>
      <c r="E23" s="107" t="s">
        <v>355</v>
      </c>
      <c r="F23" s="169"/>
      <c r="G23" s="169"/>
      <c r="H23" s="124"/>
      <c r="I23" s="147"/>
      <c r="J23" s="124"/>
      <c r="K23" s="124"/>
      <c r="L23" s="124"/>
      <c r="M23" s="153"/>
      <c r="N23" s="161"/>
      <c r="O23" s="116" t="s">
        <v>361</v>
      </c>
    </row>
    <row r="24" spans="1:15" ht="12.75" thickTop="1" thickBot="1" x14ac:dyDescent="0.25">
      <c r="B24" s="75"/>
      <c r="E24" s="8"/>
      <c r="F24" s="118"/>
      <c r="G24" s="118"/>
      <c r="H24" s="120"/>
      <c r="I24" s="120"/>
      <c r="J24" s="120"/>
      <c r="K24" s="120"/>
      <c r="L24" s="120"/>
      <c r="M24" s="119"/>
      <c r="N24" s="120"/>
    </row>
    <row r="25" spans="1:15" ht="12" thickTop="1" x14ac:dyDescent="0.2">
      <c r="A25" s="98" t="s">
        <v>309</v>
      </c>
      <c r="B25" s="99"/>
      <c r="C25" s="102" t="s">
        <v>326</v>
      </c>
      <c r="D25" s="102" t="s">
        <v>320</v>
      </c>
      <c r="E25" s="102" t="s">
        <v>321</v>
      </c>
      <c r="F25" s="167" t="s">
        <v>40</v>
      </c>
      <c r="G25" s="167" t="s">
        <v>324</v>
      </c>
      <c r="H25" s="123"/>
      <c r="I25" s="145"/>
      <c r="J25" s="123" t="s">
        <v>32</v>
      </c>
      <c r="K25" s="123"/>
      <c r="L25" s="123"/>
      <c r="M25" s="151" t="s">
        <v>95</v>
      </c>
      <c r="N25" s="159" t="s">
        <v>315</v>
      </c>
    </row>
    <row r="26" spans="1:15" s="83" customFormat="1" ht="12" thickBot="1" x14ac:dyDescent="0.25">
      <c r="A26" s="103" t="s">
        <v>329</v>
      </c>
      <c r="B26" s="104"/>
      <c r="C26" s="107" t="s">
        <v>303</v>
      </c>
      <c r="D26" s="107" t="s">
        <v>320</v>
      </c>
      <c r="E26" s="107" t="s">
        <v>304</v>
      </c>
      <c r="F26" s="168"/>
      <c r="G26" s="168"/>
      <c r="H26" s="124"/>
      <c r="I26" s="146"/>
      <c r="J26" s="124"/>
      <c r="K26" s="124"/>
      <c r="L26" s="124"/>
      <c r="M26" s="152"/>
      <c r="N26" s="160"/>
      <c r="O26" s="116"/>
    </row>
    <row r="27" spans="1:15" s="83" customFormat="1" ht="12.75" thickTop="1" thickBot="1" x14ac:dyDescent="0.25">
      <c r="A27" s="103" t="s">
        <v>359</v>
      </c>
      <c r="B27" s="104"/>
      <c r="C27" s="107" t="s">
        <v>354</v>
      </c>
      <c r="D27" s="107" t="s">
        <v>320</v>
      </c>
      <c r="E27" s="107" t="s">
        <v>355</v>
      </c>
      <c r="F27" s="169"/>
      <c r="G27" s="169"/>
      <c r="H27" s="124"/>
      <c r="I27" s="147"/>
      <c r="J27" s="124"/>
      <c r="K27" s="124"/>
      <c r="L27" s="124"/>
      <c r="M27" s="153"/>
      <c r="N27" s="161"/>
      <c r="O27" s="116" t="s">
        <v>361</v>
      </c>
    </row>
    <row r="28" spans="1:15" ht="12.75" thickTop="1" thickBot="1" x14ac:dyDescent="0.25">
      <c r="B28" s="75"/>
      <c r="E28" s="8"/>
      <c r="F28" s="118"/>
      <c r="G28" s="118"/>
      <c r="H28" s="120"/>
      <c r="I28" s="120"/>
      <c r="J28" s="120"/>
      <c r="K28" s="120"/>
      <c r="L28" s="120"/>
      <c r="M28" s="119"/>
      <c r="N28" s="120"/>
    </row>
    <row r="29" spans="1:15" ht="12" thickTop="1" x14ac:dyDescent="0.2">
      <c r="A29" s="108" t="s">
        <v>309</v>
      </c>
      <c r="B29" s="109"/>
      <c r="C29" s="111" t="s">
        <v>280</v>
      </c>
      <c r="D29" s="111" t="s">
        <v>109</v>
      </c>
      <c r="E29" s="111" t="s">
        <v>281</v>
      </c>
      <c r="F29" s="170" t="s">
        <v>40</v>
      </c>
      <c r="G29" s="170" t="s">
        <v>313</v>
      </c>
      <c r="H29" s="125"/>
      <c r="I29" s="125"/>
      <c r="J29" s="125"/>
      <c r="K29" s="148" t="s">
        <v>32</v>
      </c>
      <c r="L29" s="125"/>
      <c r="M29" s="154" t="s">
        <v>3</v>
      </c>
      <c r="N29" s="140" t="s">
        <v>316</v>
      </c>
    </row>
    <row r="30" spans="1:15" s="83" customFormat="1" ht="12" thickBot="1" x14ac:dyDescent="0.25">
      <c r="A30" s="112" t="s">
        <v>329</v>
      </c>
      <c r="B30" s="113"/>
      <c r="C30" s="115" t="s">
        <v>303</v>
      </c>
      <c r="D30" s="115" t="s">
        <v>109</v>
      </c>
      <c r="E30" s="115" t="s">
        <v>304</v>
      </c>
      <c r="F30" s="171"/>
      <c r="G30" s="171"/>
      <c r="H30" s="126"/>
      <c r="I30" s="126"/>
      <c r="J30" s="126"/>
      <c r="K30" s="149"/>
      <c r="L30" s="126"/>
      <c r="M30" s="155"/>
      <c r="N30" s="141"/>
      <c r="O30" s="116"/>
    </row>
    <row r="31" spans="1:15" s="83" customFormat="1" ht="12.75" thickTop="1" thickBot="1" x14ac:dyDescent="0.25">
      <c r="A31" s="112" t="s">
        <v>359</v>
      </c>
      <c r="B31" s="113"/>
      <c r="C31" s="115" t="s">
        <v>354</v>
      </c>
      <c r="D31" s="115" t="s">
        <v>109</v>
      </c>
      <c r="E31" s="115" t="s">
        <v>355</v>
      </c>
      <c r="F31" s="172"/>
      <c r="G31" s="172"/>
      <c r="H31" s="126"/>
      <c r="I31" s="126"/>
      <c r="J31" s="126"/>
      <c r="K31" s="150"/>
      <c r="L31" s="126"/>
      <c r="M31" s="156"/>
      <c r="N31" s="142"/>
      <c r="O31" s="134"/>
    </row>
    <row r="32" spans="1:15" ht="12.75" thickTop="1" thickBot="1" x14ac:dyDescent="0.25">
      <c r="F32" s="118"/>
      <c r="G32" s="118"/>
      <c r="H32" s="120"/>
      <c r="I32" s="120"/>
      <c r="J32" s="120"/>
      <c r="K32" s="120"/>
      <c r="L32" s="120"/>
      <c r="M32" s="119"/>
      <c r="N32" s="120"/>
    </row>
    <row r="33" spans="1:139" ht="12.75" thickTop="1" thickBot="1" x14ac:dyDescent="0.25">
      <c r="A33" s="108" t="s">
        <v>309</v>
      </c>
      <c r="B33" s="109"/>
      <c r="C33" s="111" t="s">
        <v>142</v>
      </c>
      <c r="D33" s="111" t="s">
        <v>188</v>
      </c>
      <c r="E33" s="111" t="s">
        <v>348</v>
      </c>
      <c r="F33" s="175" t="s">
        <v>40</v>
      </c>
      <c r="G33" s="177" t="s">
        <v>349</v>
      </c>
      <c r="H33" s="125"/>
      <c r="I33" s="125"/>
      <c r="J33" s="125"/>
      <c r="K33" s="148"/>
      <c r="L33" s="128" t="s">
        <v>32</v>
      </c>
      <c r="M33" s="179" t="s">
        <v>189</v>
      </c>
      <c r="N33" s="181" t="s">
        <v>316</v>
      </c>
      <c r="O33" s="133"/>
    </row>
    <row r="34" spans="1:139" s="83" customFormat="1" ht="12.75" thickTop="1" thickBot="1" x14ac:dyDescent="0.25">
      <c r="A34" s="112" t="s">
        <v>359</v>
      </c>
      <c r="B34" s="113"/>
      <c r="C34" s="115" t="s">
        <v>354</v>
      </c>
      <c r="D34" s="135" t="s">
        <v>188</v>
      </c>
      <c r="E34" s="115" t="s">
        <v>355</v>
      </c>
      <c r="F34" s="176"/>
      <c r="G34" s="178"/>
      <c r="H34" s="126"/>
      <c r="I34" s="126"/>
      <c r="J34" s="126"/>
      <c r="K34" s="149"/>
      <c r="L34" s="126"/>
      <c r="M34" s="180"/>
      <c r="N34" s="182"/>
      <c r="O34" s="134"/>
    </row>
    <row r="35" spans="1:139" ht="12" thickTop="1" x14ac:dyDescent="0.2"/>
    <row r="44" spans="1:139" s="10" customFormat="1" x14ac:dyDescent="0.2">
      <c r="A44" s="9"/>
      <c r="B44" s="7"/>
      <c r="C44" s="13"/>
      <c r="D44" s="13"/>
      <c r="E44" s="19"/>
      <c r="F44" s="7"/>
      <c r="G44" s="9"/>
      <c r="H44" s="8"/>
      <c r="I44" s="8"/>
      <c r="J44" s="8"/>
      <c r="K44" s="8"/>
      <c r="L44" s="8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</row>
    <row r="47" spans="1:139" s="10" customFormat="1" x14ac:dyDescent="0.2">
      <c r="A47" s="9"/>
      <c r="B47" s="7"/>
      <c r="C47" s="13"/>
      <c r="D47" s="13"/>
      <c r="E47" s="19"/>
      <c r="F47" s="7"/>
      <c r="G47" s="9"/>
      <c r="H47" s="8"/>
      <c r="I47" s="8"/>
      <c r="J47" s="8"/>
      <c r="K47" s="8"/>
      <c r="L47" s="8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</row>
  </sheetData>
  <mergeCells count="45">
    <mergeCell ref="F33:F34"/>
    <mergeCell ref="G33:G34"/>
    <mergeCell ref="K33:K34"/>
    <mergeCell ref="M33:M34"/>
    <mergeCell ref="N33:N34"/>
    <mergeCell ref="F2:F3"/>
    <mergeCell ref="G2:G3"/>
    <mergeCell ref="F5:F7"/>
    <mergeCell ref="G5:G7"/>
    <mergeCell ref="F9:F11"/>
    <mergeCell ref="G9:G11"/>
    <mergeCell ref="G13:G15"/>
    <mergeCell ref="G17:G19"/>
    <mergeCell ref="G21:G23"/>
    <mergeCell ref="G25:G27"/>
    <mergeCell ref="G29:G31"/>
    <mergeCell ref="F13:F15"/>
    <mergeCell ref="F17:F19"/>
    <mergeCell ref="F21:F23"/>
    <mergeCell ref="F25:F27"/>
    <mergeCell ref="F29:F31"/>
    <mergeCell ref="N21:N23"/>
    <mergeCell ref="N25:N27"/>
    <mergeCell ref="M5:M7"/>
    <mergeCell ref="M2:M3"/>
    <mergeCell ref="M9:M11"/>
    <mergeCell ref="M13:M15"/>
    <mergeCell ref="M17:M19"/>
    <mergeCell ref="M21:M23"/>
    <mergeCell ref="N29:N31"/>
    <mergeCell ref="H2:H3"/>
    <mergeCell ref="I5:I7"/>
    <mergeCell ref="I9:I11"/>
    <mergeCell ref="I13:I15"/>
    <mergeCell ref="J17:J19"/>
    <mergeCell ref="I21:I23"/>
    <mergeCell ref="I25:I27"/>
    <mergeCell ref="K29:K31"/>
    <mergeCell ref="M25:M27"/>
    <mergeCell ref="M29:M31"/>
    <mergeCell ref="N2:N3"/>
    <mergeCell ref="N5:N7"/>
    <mergeCell ref="N9:N11"/>
    <mergeCell ref="N13:N15"/>
    <mergeCell ref="N17:N19"/>
  </mergeCells>
  <printOptions horizontalCentered="1"/>
  <pageMargins left="0.31496062992125984" right="0.15748031496062992" top="0.9055118110236221" bottom="0.39370078740157483" header="0.62992125984251968" footer="0.19685039370078741"/>
  <pageSetup paperSize="9" scale="84" orientation="landscape" r:id="rId1"/>
  <headerFooter alignWithMargins="0">
    <oddHeader>&amp;C&amp;F - &amp;A</oddHeader>
    <oddFooter>&amp;R&amp;P/&amp;N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4"/>
  <sheetViews>
    <sheetView topLeftCell="C1" workbookViewId="0">
      <pane ySplit="1" topLeftCell="A35" activePane="bottomLeft" state="frozen"/>
      <selection pane="bottomLeft" activeCell="P41" sqref="P41"/>
    </sheetView>
  </sheetViews>
  <sheetFormatPr baseColWidth="10" defaultColWidth="5" defaultRowHeight="11.25" x14ac:dyDescent="0.2"/>
  <cols>
    <col min="1" max="1" width="5.7109375" style="45" customWidth="1"/>
    <col min="2" max="2" width="57.7109375" style="7" customWidth="1"/>
    <col min="3" max="3" width="15.7109375" style="7" customWidth="1"/>
    <col min="4" max="4" width="20.140625" style="7" bestFit="1" customWidth="1"/>
    <col min="5" max="8" width="7.7109375" style="17" customWidth="1"/>
    <col min="9" max="9" width="14.5703125" style="17" customWidth="1"/>
    <col min="10" max="10" width="6.7109375" style="17" customWidth="1"/>
    <col min="11" max="11" width="14.42578125" style="17" bestFit="1" customWidth="1"/>
    <col min="12" max="12" width="11.7109375" style="17" customWidth="1"/>
    <col min="13" max="13" width="35.28515625" style="10" bestFit="1" customWidth="1"/>
    <col min="14" max="14" width="27.42578125" style="10" bestFit="1" customWidth="1"/>
    <col min="15" max="15" width="20.140625" style="7" bestFit="1" customWidth="1"/>
    <col min="16" max="16" width="26.140625" style="7" customWidth="1"/>
    <col min="17" max="16384" width="5" style="7"/>
  </cols>
  <sheetData>
    <row r="1" spans="1:15" s="5" customFormat="1" ht="78" customHeight="1" x14ac:dyDescent="0.2">
      <c r="A1" s="4" t="s">
        <v>6</v>
      </c>
      <c r="B1" s="3" t="s">
        <v>5</v>
      </c>
      <c r="C1" s="3" t="s">
        <v>19</v>
      </c>
      <c r="D1" s="3" t="s">
        <v>1</v>
      </c>
      <c r="E1" s="14" t="s">
        <v>60</v>
      </c>
      <c r="F1" s="14" t="s">
        <v>96</v>
      </c>
      <c r="G1" s="14" t="s">
        <v>97</v>
      </c>
      <c r="H1" s="14">
        <v>910</v>
      </c>
      <c r="I1" s="14" t="s">
        <v>187</v>
      </c>
      <c r="J1" s="3" t="s">
        <v>30</v>
      </c>
      <c r="K1" s="3" t="s">
        <v>38</v>
      </c>
      <c r="L1" s="3" t="s">
        <v>31</v>
      </c>
      <c r="M1" s="4" t="s">
        <v>2</v>
      </c>
      <c r="N1" s="4" t="s">
        <v>7</v>
      </c>
      <c r="O1" s="80" t="s">
        <v>233</v>
      </c>
    </row>
    <row r="2" spans="1:15" s="82" customFormat="1" ht="40.5" customHeight="1" x14ac:dyDescent="0.2">
      <c r="A2" s="183" t="s">
        <v>301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5"/>
    </row>
    <row r="3" spans="1:15" ht="33.75" x14ac:dyDescent="0.2">
      <c r="A3" s="56" t="s">
        <v>0</v>
      </c>
      <c r="B3" s="40" t="s">
        <v>21</v>
      </c>
      <c r="C3" s="40" t="s">
        <v>40</v>
      </c>
      <c r="D3" s="40" t="s">
        <v>153</v>
      </c>
      <c r="E3" s="41" t="s">
        <v>32</v>
      </c>
      <c r="F3" s="41"/>
      <c r="G3" s="41"/>
      <c r="H3" s="41"/>
      <c r="I3" s="41"/>
      <c r="J3" s="42" t="s">
        <v>154</v>
      </c>
      <c r="K3" s="42" t="s">
        <v>70</v>
      </c>
      <c r="L3" s="42" t="s">
        <v>136</v>
      </c>
      <c r="M3" s="43" t="s">
        <v>155</v>
      </c>
      <c r="N3" s="43" t="s">
        <v>13</v>
      </c>
      <c r="O3" s="40" t="s">
        <v>239</v>
      </c>
    </row>
    <row r="4" spans="1:15" x14ac:dyDescent="0.2">
      <c r="A4" s="57" t="s">
        <v>0</v>
      </c>
      <c r="B4" s="1" t="s">
        <v>111</v>
      </c>
      <c r="C4" s="1" t="s">
        <v>40</v>
      </c>
      <c r="D4" s="1" t="s">
        <v>145</v>
      </c>
      <c r="E4" s="44"/>
      <c r="F4" s="44" t="s">
        <v>32</v>
      </c>
      <c r="G4" s="44" t="s">
        <v>32</v>
      </c>
      <c r="H4" s="44" t="s">
        <v>32</v>
      </c>
      <c r="I4" s="44" t="s">
        <v>32</v>
      </c>
      <c r="J4" s="39" t="s">
        <v>143</v>
      </c>
      <c r="K4" s="39" t="s">
        <v>110</v>
      </c>
      <c r="L4" s="76" t="s">
        <v>136</v>
      </c>
      <c r="M4" s="2" t="s">
        <v>144</v>
      </c>
      <c r="N4" s="2" t="s">
        <v>112</v>
      </c>
      <c r="O4" s="1" t="s">
        <v>240</v>
      </c>
    </row>
    <row r="5" spans="1:15" ht="22.5" x14ac:dyDescent="0.2">
      <c r="A5" s="56">
        <v>18</v>
      </c>
      <c r="B5" s="40" t="s">
        <v>22</v>
      </c>
      <c r="C5" s="40" t="s">
        <v>40</v>
      </c>
      <c r="D5" s="40" t="s">
        <v>192</v>
      </c>
      <c r="E5" s="41" t="s">
        <v>32</v>
      </c>
      <c r="F5" s="41"/>
      <c r="G5" s="41"/>
      <c r="H5" s="41"/>
      <c r="I5" s="41"/>
      <c r="J5" s="42" t="s">
        <v>130</v>
      </c>
      <c r="K5" s="42" t="s">
        <v>71</v>
      </c>
      <c r="L5" s="42" t="s">
        <v>136</v>
      </c>
      <c r="M5" s="43" t="s">
        <v>156</v>
      </c>
      <c r="N5" s="43" t="s">
        <v>14</v>
      </c>
      <c r="O5" s="40" t="s">
        <v>241</v>
      </c>
    </row>
    <row r="6" spans="1:15" ht="22.5" x14ac:dyDescent="0.2">
      <c r="A6" s="57" t="s">
        <v>113</v>
      </c>
      <c r="B6" s="1" t="s">
        <v>22</v>
      </c>
      <c r="C6" s="1" t="s">
        <v>40</v>
      </c>
      <c r="D6" s="1" t="s">
        <v>146</v>
      </c>
      <c r="E6" s="44"/>
      <c r="F6" s="44" t="s">
        <v>32</v>
      </c>
      <c r="G6" s="44" t="s">
        <v>32</v>
      </c>
      <c r="H6" s="44" t="s">
        <v>32</v>
      </c>
      <c r="I6" s="44" t="s">
        <v>32</v>
      </c>
      <c r="J6" s="39" t="s">
        <v>143</v>
      </c>
      <c r="K6" s="39" t="s">
        <v>110</v>
      </c>
      <c r="L6" s="76" t="s">
        <v>136</v>
      </c>
      <c r="M6" s="2" t="s">
        <v>144</v>
      </c>
      <c r="N6" s="2" t="s">
        <v>147</v>
      </c>
      <c r="O6" s="1" t="s">
        <v>242</v>
      </c>
    </row>
    <row r="7" spans="1:15" x14ac:dyDescent="0.2">
      <c r="A7" s="56">
        <v>44</v>
      </c>
      <c r="B7" s="40" t="s">
        <v>23</v>
      </c>
      <c r="C7" s="40" t="s">
        <v>40</v>
      </c>
      <c r="D7" s="40" t="s">
        <v>159</v>
      </c>
      <c r="E7" s="41" t="s">
        <v>32</v>
      </c>
      <c r="F7" s="41"/>
      <c r="G7" s="41"/>
      <c r="H7" s="41"/>
      <c r="I7" s="41"/>
      <c r="J7" s="42" t="s">
        <v>44</v>
      </c>
      <c r="K7" s="42" t="s">
        <v>72</v>
      </c>
      <c r="L7" s="42" t="s">
        <v>136</v>
      </c>
      <c r="M7" s="43" t="s">
        <v>155</v>
      </c>
      <c r="N7" s="43" t="s">
        <v>4</v>
      </c>
      <c r="O7" s="40" t="s">
        <v>243</v>
      </c>
    </row>
    <row r="8" spans="1:15" x14ac:dyDescent="0.2">
      <c r="A8" s="58"/>
      <c r="B8" s="46"/>
      <c r="C8" s="46"/>
      <c r="D8" s="46"/>
      <c r="E8" s="47"/>
      <c r="F8" s="47"/>
      <c r="G8" s="47"/>
      <c r="H8" s="47"/>
      <c r="I8" s="47"/>
      <c r="J8" s="48"/>
      <c r="K8" s="48"/>
      <c r="L8" s="48"/>
      <c r="M8" s="49"/>
      <c r="N8" s="49"/>
      <c r="O8" s="46" t="s">
        <v>244</v>
      </c>
    </row>
    <row r="9" spans="1:15" x14ac:dyDescent="0.2">
      <c r="A9" s="59" t="s">
        <v>87</v>
      </c>
      <c r="B9" s="51" t="s">
        <v>88</v>
      </c>
      <c r="C9" s="51" t="s">
        <v>89</v>
      </c>
      <c r="D9" s="51" t="s">
        <v>224</v>
      </c>
      <c r="E9" s="52"/>
      <c r="F9" s="52" t="s">
        <v>32</v>
      </c>
      <c r="G9" s="52" t="s">
        <v>32</v>
      </c>
      <c r="H9" s="52" t="s">
        <v>32</v>
      </c>
      <c r="I9" s="52"/>
      <c r="J9" s="53" t="s">
        <v>225</v>
      </c>
      <c r="K9" s="54" t="s">
        <v>100</v>
      </c>
      <c r="L9" s="53" t="s">
        <v>228</v>
      </c>
      <c r="M9" s="55" t="s">
        <v>226</v>
      </c>
      <c r="N9" s="55" t="s">
        <v>90</v>
      </c>
      <c r="O9" s="51" t="s">
        <v>245</v>
      </c>
    </row>
    <row r="10" spans="1:15" x14ac:dyDescent="0.2">
      <c r="A10" s="58"/>
      <c r="B10" s="46"/>
      <c r="C10" s="46"/>
      <c r="D10" s="46"/>
      <c r="E10" s="47"/>
      <c r="F10" s="47"/>
      <c r="G10" s="47"/>
      <c r="H10" s="47"/>
      <c r="I10" s="47"/>
      <c r="J10" s="48"/>
      <c r="K10" s="48"/>
      <c r="L10" s="48"/>
      <c r="M10" s="49"/>
      <c r="N10" s="49"/>
      <c r="O10" s="46" t="s">
        <v>244</v>
      </c>
    </row>
    <row r="11" spans="1:15" x14ac:dyDescent="0.2">
      <c r="A11" s="59" t="s">
        <v>87</v>
      </c>
      <c r="B11" s="51" t="s">
        <v>88</v>
      </c>
      <c r="C11" s="51" t="s">
        <v>89</v>
      </c>
      <c r="D11" s="51" t="s">
        <v>199</v>
      </c>
      <c r="E11" s="52"/>
      <c r="F11" s="52"/>
      <c r="G11" s="52"/>
      <c r="H11" s="52"/>
      <c r="I11" s="52" t="s">
        <v>32</v>
      </c>
      <c r="J11" s="53" t="s">
        <v>124</v>
      </c>
      <c r="K11" s="54" t="s">
        <v>200</v>
      </c>
      <c r="L11" s="53" t="s">
        <v>3</v>
      </c>
      <c r="M11" s="55" t="s">
        <v>190</v>
      </c>
      <c r="N11" s="55" t="s">
        <v>201</v>
      </c>
      <c r="O11" s="51" t="s">
        <v>245</v>
      </c>
    </row>
    <row r="12" spans="1:15" x14ac:dyDescent="0.2">
      <c r="A12" s="58"/>
      <c r="B12" s="46"/>
      <c r="C12" s="46"/>
      <c r="D12" s="46"/>
      <c r="E12" s="47"/>
      <c r="F12" s="47"/>
      <c r="G12" s="47"/>
      <c r="H12" s="47"/>
      <c r="I12" s="47"/>
      <c r="J12" s="48"/>
      <c r="K12" s="48"/>
      <c r="L12" s="48"/>
      <c r="M12" s="49"/>
      <c r="N12" s="49"/>
      <c r="O12" s="46" t="s">
        <v>244</v>
      </c>
    </row>
    <row r="13" spans="1:15" ht="22.5" x14ac:dyDescent="0.2">
      <c r="A13" s="56" t="s">
        <v>10</v>
      </c>
      <c r="B13" s="40" t="s">
        <v>24</v>
      </c>
      <c r="C13" s="40" t="s">
        <v>40</v>
      </c>
      <c r="D13" s="40" t="s">
        <v>162</v>
      </c>
      <c r="E13" s="41" t="s">
        <v>32</v>
      </c>
      <c r="F13" s="41"/>
      <c r="G13" s="41"/>
      <c r="H13" s="41"/>
      <c r="I13" s="41"/>
      <c r="J13" s="42" t="s">
        <v>9</v>
      </c>
      <c r="K13" s="42" t="s">
        <v>29</v>
      </c>
      <c r="L13" s="42" t="s">
        <v>136</v>
      </c>
      <c r="M13" s="43" t="s">
        <v>158</v>
      </c>
      <c r="N13" s="43" t="s">
        <v>45</v>
      </c>
      <c r="O13" s="40" t="s">
        <v>246</v>
      </c>
    </row>
    <row r="14" spans="1:15" x14ac:dyDescent="0.2">
      <c r="A14" s="57">
        <v>47</v>
      </c>
      <c r="B14" s="1" t="s">
        <v>64</v>
      </c>
      <c r="C14" s="1" t="s">
        <v>40</v>
      </c>
      <c r="D14" s="1" t="s">
        <v>134</v>
      </c>
      <c r="E14" s="44"/>
      <c r="F14" s="44" t="s">
        <v>32</v>
      </c>
      <c r="G14" s="44"/>
      <c r="H14" s="44"/>
      <c r="I14" s="44"/>
      <c r="J14" s="39" t="s">
        <v>99</v>
      </c>
      <c r="K14" s="39" t="s">
        <v>63</v>
      </c>
      <c r="L14" s="76" t="s">
        <v>136</v>
      </c>
      <c r="M14" s="2" t="s">
        <v>85</v>
      </c>
      <c r="N14" s="2" t="s">
        <v>135</v>
      </c>
      <c r="O14" s="1" t="s">
        <v>247</v>
      </c>
    </row>
    <row r="15" spans="1:15" x14ac:dyDescent="0.2">
      <c r="A15" s="56" t="s">
        <v>11</v>
      </c>
      <c r="B15" s="40" t="s">
        <v>25</v>
      </c>
      <c r="C15" s="40" t="s">
        <v>40</v>
      </c>
      <c r="D15" s="40" t="s">
        <v>168</v>
      </c>
      <c r="E15" s="41" t="s">
        <v>32</v>
      </c>
      <c r="F15" s="41"/>
      <c r="G15" s="41"/>
      <c r="H15" s="41"/>
      <c r="I15" s="41"/>
      <c r="J15" s="42" t="s">
        <v>35</v>
      </c>
      <c r="K15" s="42" t="s">
        <v>29</v>
      </c>
      <c r="L15" s="42" t="s">
        <v>136</v>
      </c>
      <c r="M15" s="43" t="s">
        <v>169</v>
      </c>
      <c r="N15" s="43" t="s">
        <v>12</v>
      </c>
      <c r="O15" s="40" t="s">
        <v>248</v>
      </c>
    </row>
    <row r="16" spans="1:15" ht="22.5" x14ac:dyDescent="0.2">
      <c r="A16" s="57" t="s">
        <v>15</v>
      </c>
      <c r="B16" s="1" t="s">
        <v>26</v>
      </c>
      <c r="C16" s="1" t="s">
        <v>40</v>
      </c>
      <c r="D16" s="1" t="s">
        <v>157</v>
      </c>
      <c r="E16" s="44" t="s">
        <v>32</v>
      </c>
      <c r="F16" s="44"/>
      <c r="G16" s="44"/>
      <c r="H16" s="44"/>
      <c r="I16" s="44"/>
      <c r="J16" s="39" t="s">
        <v>9</v>
      </c>
      <c r="K16" s="39" t="s">
        <v>29</v>
      </c>
      <c r="L16" s="76" t="s">
        <v>136</v>
      </c>
      <c r="M16" s="2" t="s">
        <v>158</v>
      </c>
      <c r="N16" s="2" t="s">
        <v>47</v>
      </c>
      <c r="O16" s="1" t="s">
        <v>249</v>
      </c>
    </row>
    <row r="17" spans="1:15" x14ac:dyDescent="0.2">
      <c r="A17" s="56">
        <v>49</v>
      </c>
      <c r="B17" s="40" t="s">
        <v>114</v>
      </c>
      <c r="C17" s="40" t="s">
        <v>40</v>
      </c>
      <c r="D17" s="40" t="s">
        <v>161</v>
      </c>
      <c r="E17" s="41"/>
      <c r="F17" s="41" t="s">
        <v>32</v>
      </c>
      <c r="G17" s="41" t="s">
        <v>32</v>
      </c>
      <c r="H17" s="41" t="s">
        <v>32</v>
      </c>
      <c r="I17" s="41" t="s">
        <v>32</v>
      </c>
      <c r="J17" s="42" t="s">
        <v>148</v>
      </c>
      <c r="K17" s="42" t="s">
        <v>110</v>
      </c>
      <c r="L17" s="42" t="s">
        <v>136</v>
      </c>
      <c r="M17" s="43" t="s">
        <v>144</v>
      </c>
      <c r="N17" s="43" t="s">
        <v>115</v>
      </c>
      <c r="O17" s="40" t="s">
        <v>250</v>
      </c>
    </row>
    <row r="18" spans="1:15" ht="22.5" x14ac:dyDescent="0.2">
      <c r="A18" s="57" t="s">
        <v>33</v>
      </c>
      <c r="B18" s="1" t="s">
        <v>34</v>
      </c>
      <c r="C18" s="1" t="s">
        <v>40</v>
      </c>
      <c r="D18" s="1" t="s">
        <v>160</v>
      </c>
      <c r="E18" s="44" t="s">
        <v>32</v>
      </c>
      <c r="F18" s="44"/>
      <c r="G18" s="44"/>
      <c r="H18" s="44"/>
      <c r="I18" s="44"/>
      <c r="J18" s="39" t="s">
        <v>44</v>
      </c>
      <c r="K18" s="39" t="s">
        <v>73</v>
      </c>
      <c r="L18" s="76" t="s">
        <v>136</v>
      </c>
      <c r="M18" s="2" t="s">
        <v>158</v>
      </c>
      <c r="N18" s="2" t="s">
        <v>36</v>
      </c>
      <c r="O18" s="1" t="s">
        <v>251</v>
      </c>
    </row>
    <row r="19" spans="1:15" x14ac:dyDescent="0.2">
      <c r="A19" s="56">
        <v>50</v>
      </c>
      <c r="B19" s="40" t="s">
        <v>116</v>
      </c>
      <c r="C19" s="40" t="s">
        <v>40</v>
      </c>
      <c r="D19" s="40" t="s">
        <v>170</v>
      </c>
      <c r="E19" s="41"/>
      <c r="F19" s="41" t="s">
        <v>32</v>
      </c>
      <c r="G19" s="41" t="s">
        <v>32</v>
      </c>
      <c r="H19" s="41" t="s">
        <v>32</v>
      </c>
      <c r="I19" s="41" t="s">
        <v>32</v>
      </c>
      <c r="J19" s="42" t="s">
        <v>148</v>
      </c>
      <c r="K19" s="42" t="s">
        <v>110</v>
      </c>
      <c r="L19" s="42" t="s">
        <v>136</v>
      </c>
      <c r="M19" s="43" t="s">
        <v>144</v>
      </c>
      <c r="N19" s="43" t="s">
        <v>36</v>
      </c>
      <c r="O19" s="40" t="s">
        <v>252</v>
      </c>
    </row>
    <row r="20" spans="1:15" x14ac:dyDescent="0.2">
      <c r="A20" s="58"/>
      <c r="B20" s="46"/>
      <c r="C20" s="46"/>
      <c r="D20" s="46"/>
      <c r="E20" s="47"/>
      <c r="F20" s="47"/>
      <c r="G20" s="47"/>
      <c r="H20" s="47"/>
      <c r="I20" s="47"/>
      <c r="J20" s="48"/>
      <c r="K20" s="48"/>
      <c r="L20" s="48"/>
      <c r="M20" s="49"/>
      <c r="N20" s="49"/>
      <c r="O20" s="46" t="s">
        <v>244</v>
      </c>
    </row>
    <row r="21" spans="1:15" ht="22.5" x14ac:dyDescent="0.2">
      <c r="A21" s="59" t="s">
        <v>41</v>
      </c>
      <c r="B21" s="51" t="s">
        <v>42</v>
      </c>
      <c r="C21" s="51" t="s">
        <v>43</v>
      </c>
      <c r="D21" s="51" t="s">
        <v>350</v>
      </c>
      <c r="E21" s="52" t="s">
        <v>32</v>
      </c>
      <c r="F21" s="52"/>
      <c r="G21" s="52"/>
      <c r="H21" s="52"/>
      <c r="I21" s="52"/>
      <c r="J21" s="53" t="s">
        <v>9</v>
      </c>
      <c r="K21" s="54" t="s">
        <v>74</v>
      </c>
      <c r="L21" s="53" t="s">
        <v>351</v>
      </c>
      <c r="M21" s="55" t="s">
        <v>352</v>
      </c>
      <c r="N21" s="55" t="s">
        <v>300</v>
      </c>
      <c r="O21" s="51" t="s">
        <v>253</v>
      </c>
    </row>
    <row r="22" spans="1:15" x14ac:dyDescent="0.2">
      <c r="A22" s="58"/>
      <c r="B22" s="46"/>
      <c r="C22" s="46"/>
      <c r="D22" s="46"/>
      <c r="E22" s="47"/>
      <c r="F22" s="47"/>
      <c r="G22" s="47"/>
      <c r="H22" s="47"/>
      <c r="I22" s="47"/>
      <c r="J22" s="48"/>
      <c r="K22" s="50"/>
      <c r="L22" s="48"/>
      <c r="M22" s="49"/>
      <c r="N22" s="49"/>
      <c r="O22" s="46" t="s">
        <v>244</v>
      </c>
    </row>
    <row r="23" spans="1:15" ht="22.5" x14ac:dyDescent="0.2">
      <c r="A23" s="59" t="s">
        <v>53</v>
      </c>
      <c r="B23" s="51" t="s">
        <v>54</v>
      </c>
      <c r="C23" s="51" t="s">
        <v>55</v>
      </c>
      <c r="D23" s="51" t="s">
        <v>131</v>
      </c>
      <c r="E23" s="52" t="s">
        <v>32</v>
      </c>
      <c r="F23" s="52"/>
      <c r="G23" s="52"/>
      <c r="H23" s="52"/>
      <c r="I23" s="52"/>
      <c r="J23" s="53" t="s">
        <v>8</v>
      </c>
      <c r="K23" s="54" t="s">
        <v>75</v>
      </c>
      <c r="L23" s="53" t="s">
        <v>3</v>
      </c>
      <c r="M23" s="55" t="s">
        <v>46</v>
      </c>
      <c r="N23" s="55" t="s">
        <v>56</v>
      </c>
      <c r="O23" s="51" t="s">
        <v>254</v>
      </c>
    </row>
    <row r="24" spans="1:15" x14ac:dyDescent="0.2">
      <c r="A24" s="58"/>
      <c r="B24" s="46"/>
      <c r="C24" s="46"/>
      <c r="D24" s="46"/>
      <c r="E24" s="47"/>
      <c r="F24" s="47"/>
      <c r="G24" s="47"/>
      <c r="H24" s="47"/>
      <c r="I24" s="47"/>
      <c r="J24" s="48"/>
      <c r="K24" s="50"/>
      <c r="L24" s="48"/>
      <c r="M24" s="49"/>
      <c r="N24" s="49"/>
      <c r="O24" s="46" t="s">
        <v>244</v>
      </c>
    </row>
    <row r="25" spans="1:15" x14ac:dyDescent="0.2">
      <c r="A25" s="56" t="s">
        <v>50</v>
      </c>
      <c r="B25" s="40" t="s">
        <v>51</v>
      </c>
      <c r="C25" s="40" t="s">
        <v>40</v>
      </c>
      <c r="D25" s="40" t="s">
        <v>237</v>
      </c>
      <c r="E25" s="41" t="s">
        <v>32</v>
      </c>
      <c r="F25" s="41"/>
      <c r="G25" s="41"/>
      <c r="H25" s="41"/>
      <c r="I25" s="41"/>
      <c r="J25" s="42" t="s">
        <v>9</v>
      </c>
      <c r="K25" s="42" t="s">
        <v>76</v>
      </c>
      <c r="L25" s="42" t="s">
        <v>136</v>
      </c>
      <c r="M25" s="43" t="s">
        <v>163</v>
      </c>
      <c r="N25" s="43" t="s">
        <v>52</v>
      </c>
      <c r="O25" s="40" t="s">
        <v>255</v>
      </c>
    </row>
    <row r="26" spans="1:15" x14ac:dyDescent="0.2">
      <c r="A26" s="56">
        <v>56</v>
      </c>
      <c r="B26" s="40" t="s">
        <v>65</v>
      </c>
      <c r="C26" s="40" t="s">
        <v>40</v>
      </c>
      <c r="D26" s="40" t="s">
        <v>185</v>
      </c>
      <c r="E26" s="41"/>
      <c r="F26" s="41" t="s">
        <v>32</v>
      </c>
      <c r="G26" s="41" t="s">
        <v>32</v>
      </c>
      <c r="H26" s="41" t="s">
        <v>32</v>
      </c>
      <c r="I26" s="41" t="s">
        <v>32</v>
      </c>
      <c r="J26" s="42" t="s">
        <v>186</v>
      </c>
      <c r="K26" s="42" t="s">
        <v>110</v>
      </c>
      <c r="L26" s="42" t="s">
        <v>184</v>
      </c>
      <c r="M26" s="43" t="s">
        <v>86</v>
      </c>
      <c r="N26" s="43" t="s">
        <v>52</v>
      </c>
      <c r="O26" s="40" t="s">
        <v>256</v>
      </c>
    </row>
    <row r="27" spans="1:15" ht="22.5" x14ac:dyDescent="0.2">
      <c r="A27" s="57" t="s">
        <v>57</v>
      </c>
      <c r="B27" s="1" t="s">
        <v>58</v>
      </c>
      <c r="C27" s="1" t="s">
        <v>40</v>
      </c>
      <c r="D27" s="1" t="s">
        <v>238</v>
      </c>
      <c r="E27" s="44" t="s">
        <v>32</v>
      </c>
      <c r="F27" s="44"/>
      <c r="G27" s="44"/>
      <c r="H27" s="44"/>
      <c r="I27" s="44"/>
      <c r="J27" s="39" t="s">
        <v>35</v>
      </c>
      <c r="K27" s="39" t="s">
        <v>77</v>
      </c>
      <c r="L27" s="76" t="s">
        <v>184</v>
      </c>
      <c r="M27" s="2" t="s">
        <v>183</v>
      </c>
      <c r="N27" s="2" t="s">
        <v>67</v>
      </c>
      <c r="O27" s="1" t="s">
        <v>257</v>
      </c>
    </row>
    <row r="28" spans="1:15" ht="22.5" x14ac:dyDescent="0.2">
      <c r="A28" s="56">
        <v>57</v>
      </c>
      <c r="B28" s="40" t="s">
        <v>66</v>
      </c>
      <c r="C28" s="40" t="s">
        <v>40</v>
      </c>
      <c r="D28" s="40" t="s">
        <v>149</v>
      </c>
      <c r="E28" s="41"/>
      <c r="F28" s="41" t="s">
        <v>32</v>
      </c>
      <c r="G28" s="41" t="s">
        <v>32</v>
      </c>
      <c r="H28" s="41"/>
      <c r="I28" s="41"/>
      <c r="J28" s="42" t="s">
        <v>99</v>
      </c>
      <c r="K28" s="42" t="s">
        <v>63</v>
      </c>
      <c r="L28" s="42" t="s">
        <v>136</v>
      </c>
      <c r="M28" s="43" t="s">
        <v>150</v>
      </c>
      <c r="N28" s="43" t="s">
        <v>67</v>
      </c>
      <c r="O28" s="40" t="s">
        <v>258</v>
      </c>
    </row>
    <row r="29" spans="1:15" x14ac:dyDescent="0.2">
      <c r="A29" s="57">
        <v>58</v>
      </c>
      <c r="B29" s="1" t="s">
        <v>68</v>
      </c>
      <c r="C29" s="1" t="s">
        <v>40</v>
      </c>
      <c r="D29" s="1" t="s">
        <v>139</v>
      </c>
      <c r="E29" s="44"/>
      <c r="F29" s="44" t="s">
        <v>32</v>
      </c>
      <c r="G29" s="44"/>
      <c r="H29" s="44"/>
      <c r="I29" s="44"/>
      <c r="J29" s="39" t="s">
        <v>44</v>
      </c>
      <c r="K29" s="39" t="s">
        <v>63</v>
      </c>
      <c r="L29" s="76" t="s">
        <v>136</v>
      </c>
      <c r="M29" s="2" t="s">
        <v>140</v>
      </c>
      <c r="N29" s="2" t="s">
        <v>69</v>
      </c>
      <c r="O29" s="1" t="s">
        <v>259</v>
      </c>
    </row>
    <row r="30" spans="1:15" x14ac:dyDescent="0.2">
      <c r="A30" s="58"/>
      <c r="B30" s="46"/>
      <c r="C30" s="46"/>
      <c r="D30" s="46"/>
      <c r="E30" s="47"/>
      <c r="F30" s="47"/>
      <c r="G30" s="47"/>
      <c r="H30" s="47"/>
      <c r="I30" s="47"/>
      <c r="J30" s="48"/>
      <c r="K30" s="48"/>
      <c r="L30" s="48"/>
      <c r="M30" s="49"/>
      <c r="N30" s="49"/>
      <c r="O30" s="46" t="s">
        <v>244</v>
      </c>
    </row>
    <row r="31" spans="1:15" x14ac:dyDescent="0.2">
      <c r="A31" s="59" t="s">
        <v>79</v>
      </c>
      <c r="B31" s="51" t="s">
        <v>80</v>
      </c>
      <c r="C31" s="51" t="s">
        <v>18</v>
      </c>
      <c r="D31" s="51" t="s">
        <v>227</v>
      </c>
      <c r="E31" s="52"/>
      <c r="F31" s="52" t="s">
        <v>32</v>
      </c>
      <c r="G31" s="52" t="s">
        <v>32</v>
      </c>
      <c r="H31" s="52" t="s">
        <v>32</v>
      </c>
      <c r="I31" s="52"/>
      <c r="J31" s="53" t="s">
        <v>142</v>
      </c>
      <c r="K31" s="54" t="s">
        <v>110</v>
      </c>
      <c r="L31" s="53" t="s">
        <v>228</v>
      </c>
      <c r="M31" s="55" t="s">
        <v>226</v>
      </c>
      <c r="N31" s="55" t="s">
        <v>81</v>
      </c>
      <c r="O31" s="51" t="s">
        <v>260</v>
      </c>
    </row>
    <row r="32" spans="1:15" x14ac:dyDescent="0.2">
      <c r="A32" s="58"/>
      <c r="B32" s="46"/>
      <c r="C32" s="46"/>
      <c r="D32" s="46"/>
      <c r="E32" s="47"/>
      <c r="F32" s="47"/>
      <c r="G32" s="47"/>
      <c r="H32" s="47"/>
      <c r="I32" s="47"/>
      <c r="J32" s="48"/>
      <c r="K32" s="48"/>
      <c r="L32" s="48"/>
      <c r="M32" s="49"/>
      <c r="N32" s="49"/>
      <c r="O32" s="46" t="s">
        <v>244</v>
      </c>
    </row>
    <row r="33" spans="1:16" x14ac:dyDescent="0.2">
      <c r="A33" s="59" t="s">
        <v>79</v>
      </c>
      <c r="B33" s="51" t="s">
        <v>80</v>
      </c>
      <c r="C33" s="51" t="s">
        <v>18</v>
      </c>
      <c r="D33" s="51" t="s">
        <v>193</v>
      </c>
      <c r="E33" s="52" t="s">
        <v>32</v>
      </c>
      <c r="F33" s="52"/>
      <c r="G33" s="52"/>
      <c r="H33" s="52"/>
      <c r="I33" s="52"/>
      <c r="J33" s="53" t="s">
        <v>102</v>
      </c>
      <c r="K33" s="54" t="s">
        <v>129</v>
      </c>
      <c r="L33" s="53" t="s">
        <v>3</v>
      </c>
      <c r="M33" s="55" t="s">
        <v>82</v>
      </c>
      <c r="N33" s="55" t="s">
        <v>81</v>
      </c>
      <c r="O33" s="51" t="s">
        <v>261</v>
      </c>
    </row>
    <row r="34" spans="1:16" x14ac:dyDescent="0.2">
      <c r="A34" s="58"/>
      <c r="B34" s="46"/>
      <c r="C34" s="46"/>
      <c r="D34" s="46"/>
      <c r="E34" s="47"/>
      <c r="F34" s="47"/>
      <c r="G34" s="47"/>
      <c r="H34" s="47"/>
      <c r="I34" s="47"/>
      <c r="J34" s="48"/>
      <c r="K34" s="48"/>
      <c r="L34" s="48"/>
      <c r="M34" s="49"/>
      <c r="N34" s="49"/>
      <c r="O34" s="46" t="s">
        <v>244</v>
      </c>
    </row>
    <row r="35" spans="1:16" x14ac:dyDescent="0.2">
      <c r="A35" s="59" t="s">
        <v>79</v>
      </c>
      <c r="B35" s="51" t="s">
        <v>80</v>
      </c>
      <c r="C35" s="51" t="s">
        <v>18</v>
      </c>
      <c r="D35" s="51" t="s">
        <v>340</v>
      </c>
      <c r="E35" s="52"/>
      <c r="F35" s="52"/>
      <c r="G35" s="52"/>
      <c r="H35" s="52"/>
      <c r="I35" s="52" t="s">
        <v>32</v>
      </c>
      <c r="J35" s="53" t="s">
        <v>341</v>
      </c>
      <c r="K35" s="54" t="s">
        <v>129</v>
      </c>
      <c r="L35" s="53" t="s">
        <v>342</v>
      </c>
      <c r="M35" s="55" t="s">
        <v>190</v>
      </c>
      <c r="N35" s="55" t="s">
        <v>343</v>
      </c>
      <c r="O35" s="51" t="s">
        <v>261</v>
      </c>
      <c r="P35" s="127"/>
    </row>
    <row r="36" spans="1:16" x14ac:dyDescent="0.2">
      <c r="A36" s="58"/>
      <c r="B36" s="46"/>
      <c r="C36" s="46"/>
      <c r="D36" s="46"/>
      <c r="E36" s="47"/>
      <c r="F36" s="47"/>
      <c r="G36" s="47"/>
      <c r="H36" s="47"/>
      <c r="I36" s="47"/>
      <c r="J36" s="48"/>
      <c r="K36" s="48"/>
      <c r="L36" s="48"/>
      <c r="M36" s="49"/>
      <c r="N36" s="49"/>
      <c r="O36" s="46" t="s">
        <v>244</v>
      </c>
    </row>
    <row r="37" spans="1:16" ht="33.75" x14ac:dyDescent="0.2">
      <c r="A37" s="56" t="s">
        <v>91</v>
      </c>
      <c r="B37" s="40" t="s">
        <v>92</v>
      </c>
      <c r="C37" s="40" t="s">
        <v>40</v>
      </c>
      <c r="D37" s="40" t="s">
        <v>277</v>
      </c>
      <c r="E37" s="41" t="s">
        <v>32</v>
      </c>
      <c r="F37" s="41"/>
      <c r="G37" s="41"/>
      <c r="H37" s="41"/>
      <c r="I37" s="41"/>
      <c r="J37" s="42" t="s">
        <v>130</v>
      </c>
      <c r="K37" s="42" t="str">
        <f>"Mar 15"</f>
        <v>Mar 15</v>
      </c>
      <c r="L37" s="78" t="str">
        <f>"Nov. 20"</f>
        <v>Nov. 20</v>
      </c>
      <c r="M37" s="43" t="s">
        <v>191</v>
      </c>
      <c r="N37" s="43" t="s">
        <v>138</v>
      </c>
      <c r="O37" s="40" t="s">
        <v>262</v>
      </c>
    </row>
    <row r="38" spans="1:16" ht="22.5" x14ac:dyDescent="0.2">
      <c r="A38" s="57" t="s">
        <v>91</v>
      </c>
      <c r="B38" s="1" t="s">
        <v>92</v>
      </c>
      <c r="C38" s="1" t="s">
        <v>40</v>
      </c>
      <c r="D38" s="1" t="s">
        <v>286</v>
      </c>
      <c r="E38" s="44"/>
      <c r="F38" s="44" t="s">
        <v>32</v>
      </c>
      <c r="G38" s="44" t="s">
        <v>32</v>
      </c>
      <c r="H38" s="44"/>
      <c r="I38" s="44"/>
      <c r="J38" s="39" t="s">
        <v>142</v>
      </c>
      <c r="K38" s="39" t="str">
        <f>"Mar 15"</f>
        <v>Mar 15</v>
      </c>
      <c r="L38" s="76" t="s">
        <v>283</v>
      </c>
      <c r="M38" s="2" t="s">
        <v>137</v>
      </c>
      <c r="N38" s="2" t="s">
        <v>138</v>
      </c>
      <c r="O38" s="1" t="s">
        <v>263</v>
      </c>
    </row>
    <row r="39" spans="1:16" x14ac:dyDescent="0.2">
      <c r="A39" s="56" t="s">
        <v>103</v>
      </c>
      <c r="B39" s="40" t="s">
        <v>104</v>
      </c>
      <c r="C39" s="40" t="s">
        <v>40</v>
      </c>
      <c r="D39" s="40" t="s">
        <v>164</v>
      </c>
      <c r="E39" s="41" t="s">
        <v>32</v>
      </c>
      <c r="F39" s="41"/>
      <c r="G39" s="41"/>
      <c r="H39" s="41"/>
      <c r="I39" s="41"/>
      <c r="J39" s="42" t="s">
        <v>78</v>
      </c>
      <c r="K39" s="42" t="s">
        <v>107</v>
      </c>
      <c r="L39" s="42" t="s">
        <v>136</v>
      </c>
      <c r="M39" s="43" t="s">
        <v>93</v>
      </c>
      <c r="N39" s="43" t="s">
        <v>106</v>
      </c>
      <c r="O39" s="40" t="s">
        <v>264</v>
      </c>
    </row>
    <row r="40" spans="1:16" ht="22.5" x14ac:dyDescent="0.2">
      <c r="A40" s="57" t="s">
        <v>103</v>
      </c>
      <c r="B40" s="1" t="s">
        <v>104</v>
      </c>
      <c r="C40" s="1" t="s">
        <v>40</v>
      </c>
      <c r="D40" s="1" t="s">
        <v>151</v>
      </c>
      <c r="E40" s="44"/>
      <c r="F40" s="44" t="s">
        <v>32</v>
      </c>
      <c r="G40" s="44" t="s">
        <v>32</v>
      </c>
      <c r="H40" s="44"/>
      <c r="I40" s="44"/>
      <c r="J40" s="39" t="s">
        <v>44</v>
      </c>
      <c r="K40" s="39" t="s">
        <v>105</v>
      </c>
      <c r="L40" s="76" t="s">
        <v>136</v>
      </c>
      <c r="M40" s="2" t="s">
        <v>152</v>
      </c>
      <c r="N40" s="2" t="s">
        <v>106</v>
      </c>
      <c r="O40" s="1" t="s">
        <v>265</v>
      </c>
    </row>
    <row r="41" spans="1:16" x14ac:dyDescent="0.2">
      <c r="A41" s="56" t="s">
        <v>117</v>
      </c>
      <c r="B41" s="40" t="s">
        <v>118</v>
      </c>
      <c r="C41" s="40" t="s">
        <v>40</v>
      </c>
      <c r="D41" s="40" t="s">
        <v>362</v>
      </c>
      <c r="E41" s="41"/>
      <c r="F41" s="41" t="s">
        <v>32</v>
      </c>
      <c r="G41" s="41" t="s">
        <v>32</v>
      </c>
      <c r="H41" s="41" t="s">
        <v>32</v>
      </c>
      <c r="I41" s="41" t="s">
        <v>32</v>
      </c>
      <c r="J41" s="42" t="s">
        <v>363</v>
      </c>
      <c r="K41" s="42" t="s">
        <v>119</v>
      </c>
      <c r="L41" s="42" t="s">
        <v>364</v>
      </c>
      <c r="M41" s="43" t="s">
        <v>86</v>
      </c>
      <c r="N41" s="43" t="s">
        <v>120</v>
      </c>
      <c r="O41" s="40" t="s">
        <v>266</v>
      </c>
      <c r="P41" s="136" t="s">
        <v>365</v>
      </c>
    </row>
    <row r="42" spans="1:16" x14ac:dyDescent="0.2">
      <c r="A42" s="57" t="s">
        <v>117</v>
      </c>
      <c r="B42" s="1" t="s">
        <v>118</v>
      </c>
      <c r="C42" s="1" t="s">
        <v>40</v>
      </c>
      <c r="D42" s="1" t="s">
        <v>132</v>
      </c>
      <c r="E42" s="44" t="s">
        <v>32</v>
      </c>
      <c r="F42" s="44"/>
      <c r="G42" s="44"/>
      <c r="H42" s="44"/>
      <c r="I42" s="44"/>
      <c r="J42" s="39" t="s">
        <v>124</v>
      </c>
      <c r="K42" s="39" t="str">
        <f>"Mar 15"</f>
        <v>Mar 15</v>
      </c>
      <c r="L42" s="76" t="s">
        <v>3</v>
      </c>
      <c r="M42" s="2" t="s">
        <v>125</v>
      </c>
      <c r="N42" s="2" t="s">
        <v>123</v>
      </c>
      <c r="O42" s="1" t="s">
        <v>267</v>
      </c>
    </row>
    <row r="43" spans="1:16" x14ac:dyDescent="0.2">
      <c r="A43" s="56" t="s">
        <v>126</v>
      </c>
      <c r="B43" s="40" t="s">
        <v>127</v>
      </c>
      <c r="C43" s="40" t="s">
        <v>40</v>
      </c>
      <c r="D43" s="40" t="s">
        <v>133</v>
      </c>
      <c r="E43" s="41" t="s">
        <v>32</v>
      </c>
      <c r="F43" s="41"/>
      <c r="G43" s="41"/>
      <c r="H43" s="41"/>
      <c r="I43" s="41"/>
      <c r="J43" s="42" t="s">
        <v>8</v>
      </c>
      <c r="K43" s="42" t="str">
        <f>"May 15"</f>
        <v>May 15</v>
      </c>
      <c r="L43" s="42" t="s">
        <v>3</v>
      </c>
      <c r="M43" s="43" t="s">
        <v>93</v>
      </c>
      <c r="N43" s="43" t="s">
        <v>128</v>
      </c>
      <c r="O43" s="40" t="s">
        <v>268</v>
      </c>
    </row>
    <row r="44" spans="1:16" x14ac:dyDescent="0.2">
      <c r="A44" s="57" t="s">
        <v>126</v>
      </c>
      <c r="B44" s="1" t="s">
        <v>127</v>
      </c>
      <c r="C44" s="1" t="s">
        <v>40</v>
      </c>
      <c r="D44" s="1" t="s">
        <v>141</v>
      </c>
      <c r="E44" s="44"/>
      <c r="F44" s="44" t="s">
        <v>32</v>
      </c>
      <c r="G44" s="44"/>
      <c r="H44" s="44"/>
      <c r="I44" s="44"/>
      <c r="J44" s="39" t="s">
        <v>78</v>
      </c>
      <c r="K44" s="39" t="str">
        <f>"May 15"</f>
        <v>May 15</v>
      </c>
      <c r="L44" s="76" t="s">
        <v>136</v>
      </c>
      <c r="M44" s="2" t="s">
        <v>85</v>
      </c>
      <c r="N44" s="2" t="s">
        <v>128</v>
      </c>
      <c r="O44" s="1" t="s">
        <v>269</v>
      </c>
    </row>
    <row r="45" spans="1:16" ht="22.5" x14ac:dyDescent="0.2">
      <c r="A45" s="56" t="s">
        <v>171</v>
      </c>
      <c r="B45" s="40" t="s">
        <v>172</v>
      </c>
      <c r="C45" s="40" t="s">
        <v>40</v>
      </c>
      <c r="D45" s="40" t="s">
        <v>173</v>
      </c>
      <c r="E45" s="41" t="s">
        <v>32</v>
      </c>
      <c r="F45" s="41"/>
      <c r="G45" s="41"/>
      <c r="H45" s="41"/>
      <c r="I45" s="41"/>
      <c r="J45" s="42" t="s">
        <v>8</v>
      </c>
      <c r="K45" s="42" t="s">
        <v>174</v>
      </c>
      <c r="L45" s="42" t="s">
        <v>3</v>
      </c>
      <c r="M45" s="43" t="s">
        <v>175</v>
      </c>
      <c r="N45" s="43" t="s">
        <v>176</v>
      </c>
      <c r="O45" s="40" t="s">
        <v>270</v>
      </c>
    </row>
    <row r="46" spans="1:16" x14ac:dyDescent="0.2">
      <c r="A46" s="57" t="s">
        <v>165</v>
      </c>
      <c r="B46" s="1" t="s">
        <v>177</v>
      </c>
      <c r="C46" s="1" t="s">
        <v>40</v>
      </c>
      <c r="D46" s="1" t="s">
        <v>284</v>
      </c>
      <c r="E46" s="44" t="s">
        <v>32</v>
      </c>
      <c r="F46" s="44"/>
      <c r="G46" s="44"/>
      <c r="H46" s="44"/>
      <c r="I46" s="44"/>
      <c r="J46" s="39" t="s">
        <v>35</v>
      </c>
      <c r="K46" s="39" t="s">
        <v>166</v>
      </c>
      <c r="L46" s="76" t="s">
        <v>283</v>
      </c>
      <c r="M46" s="2" t="s">
        <v>93</v>
      </c>
      <c r="N46" s="2" t="s">
        <v>167</v>
      </c>
      <c r="O46" s="1" t="s">
        <v>271</v>
      </c>
    </row>
    <row r="47" spans="1:16" ht="22.5" x14ac:dyDescent="0.2">
      <c r="A47" s="56" t="s">
        <v>165</v>
      </c>
      <c r="B47" s="40" t="s">
        <v>177</v>
      </c>
      <c r="C47" s="40" t="s">
        <v>40</v>
      </c>
      <c r="D47" s="40" t="s">
        <v>282</v>
      </c>
      <c r="E47" s="41"/>
      <c r="F47" s="41" t="s">
        <v>32</v>
      </c>
      <c r="G47" s="41" t="s">
        <v>32</v>
      </c>
      <c r="H47" s="41"/>
      <c r="I47" s="41"/>
      <c r="J47" s="42" t="s">
        <v>78</v>
      </c>
      <c r="K47" s="42" t="s">
        <v>136</v>
      </c>
      <c r="L47" s="42" t="s">
        <v>283</v>
      </c>
      <c r="M47" s="43" t="s">
        <v>285</v>
      </c>
      <c r="N47" s="43" t="s">
        <v>167</v>
      </c>
      <c r="O47" s="40" t="s">
        <v>272</v>
      </c>
    </row>
    <row r="48" spans="1:16" x14ac:dyDescent="0.2">
      <c r="A48" s="57" t="s">
        <v>179</v>
      </c>
      <c r="B48" s="1" t="s">
        <v>180</v>
      </c>
      <c r="C48" s="1" t="s">
        <v>40</v>
      </c>
      <c r="D48" s="1" t="s">
        <v>181</v>
      </c>
      <c r="E48" s="44"/>
      <c r="F48" s="44" t="s">
        <v>32</v>
      </c>
      <c r="G48" s="44" t="s">
        <v>32</v>
      </c>
      <c r="H48" s="44" t="s">
        <v>32</v>
      </c>
      <c r="I48" s="44" t="s">
        <v>32</v>
      </c>
      <c r="J48" s="39" t="s">
        <v>8</v>
      </c>
      <c r="K48" s="39" t="s">
        <v>174</v>
      </c>
      <c r="L48" s="76" t="s">
        <v>3</v>
      </c>
      <c r="M48" s="2" t="s">
        <v>86</v>
      </c>
      <c r="N48" s="2" t="s">
        <v>182</v>
      </c>
      <c r="O48" s="1" t="s">
        <v>273</v>
      </c>
    </row>
    <row r="49" spans="1:15" ht="45" x14ac:dyDescent="0.2">
      <c r="A49" s="56" t="s">
        <v>202</v>
      </c>
      <c r="B49" s="40" t="s">
        <v>203</v>
      </c>
      <c r="C49" s="40" t="s">
        <v>40</v>
      </c>
      <c r="D49" s="40" t="s">
        <v>207</v>
      </c>
      <c r="E49" s="41"/>
      <c r="F49" s="41" t="s">
        <v>32</v>
      </c>
      <c r="G49" s="41" t="s">
        <v>32</v>
      </c>
      <c r="H49" s="41" t="s">
        <v>32</v>
      </c>
      <c r="I49" s="41" t="s">
        <v>32</v>
      </c>
      <c r="J49" s="42" t="s">
        <v>8</v>
      </c>
      <c r="K49" s="42" t="s">
        <v>205</v>
      </c>
      <c r="L49" s="42" t="s">
        <v>3</v>
      </c>
      <c r="M49" s="43" t="s">
        <v>208</v>
      </c>
      <c r="N49" s="43" t="s">
        <v>206</v>
      </c>
      <c r="O49" s="40" t="s">
        <v>274</v>
      </c>
    </row>
    <row r="50" spans="1:15" ht="33.75" x14ac:dyDescent="0.2">
      <c r="A50" s="57" t="s">
        <v>202</v>
      </c>
      <c r="B50" s="1" t="s">
        <v>203</v>
      </c>
      <c r="C50" s="1" t="s">
        <v>40</v>
      </c>
      <c r="D50" s="1" t="s">
        <v>204</v>
      </c>
      <c r="E50" s="44" t="s">
        <v>32</v>
      </c>
      <c r="F50" s="44"/>
      <c r="G50" s="44"/>
      <c r="H50" s="44"/>
      <c r="I50" s="44"/>
      <c r="J50" s="39" t="s">
        <v>178</v>
      </c>
      <c r="K50" s="39" t="s">
        <v>205</v>
      </c>
      <c r="L50" s="76" t="s">
        <v>3</v>
      </c>
      <c r="M50" s="2" t="s">
        <v>209</v>
      </c>
      <c r="N50" s="2" t="s">
        <v>206</v>
      </c>
      <c r="O50" s="1" t="s">
        <v>275</v>
      </c>
    </row>
    <row r="51" spans="1:15" x14ac:dyDescent="0.2">
      <c r="A51" s="56" t="s">
        <v>194</v>
      </c>
      <c r="B51" s="40" t="s">
        <v>195</v>
      </c>
      <c r="C51" s="40" t="s">
        <v>40</v>
      </c>
      <c r="D51" s="40" t="s">
        <v>196</v>
      </c>
      <c r="E51" s="41"/>
      <c r="F51" s="41"/>
      <c r="G51" s="41"/>
      <c r="H51" s="41"/>
      <c r="I51" s="41" t="s">
        <v>32</v>
      </c>
      <c r="J51" s="42" t="s">
        <v>8</v>
      </c>
      <c r="K51" s="42" t="s">
        <v>197</v>
      </c>
      <c r="L51" s="42" t="s">
        <v>3</v>
      </c>
      <c r="M51" s="43" t="s">
        <v>190</v>
      </c>
      <c r="N51" s="43" t="s">
        <v>198</v>
      </c>
      <c r="O51" s="40" t="s">
        <v>276</v>
      </c>
    </row>
    <row r="52" spans="1:15" x14ac:dyDescent="0.2">
      <c r="A52" s="57" t="s">
        <v>287</v>
      </c>
      <c r="B52" s="1" t="s">
        <v>288</v>
      </c>
      <c r="C52" s="1" t="s">
        <v>40</v>
      </c>
      <c r="D52" s="1" t="s">
        <v>289</v>
      </c>
      <c r="E52" s="44"/>
      <c r="F52" s="44"/>
      <c r="G52" s="44"/>
      <c r="H52" s="44"/>
      <c r="I52" s="44" t="s">
        <v>32</v>
      </c>
      <c r="J52" s="39" t="s">
        <v>8</v>
      </c>
      <c r="K52" s="39" t="s">
        <v>290</v>
      </c>
      <c r="L52" s="76" t="s">
        <v>3</v>
      </c>
      <c r="M52" s="2" t="s">
        <v>190</v>
      </c>
      <c r="N52" s="2" t="s">
        <v>291</v>
      </c>
      <c r="O52" s="1" t="s">
        <v>299</v>
      </c>
    </row>
    <row r="53" spans="1:15" x14ac:dyDescent="0.2">
      <c r="A53" s="56" t="s">
        <v>330</v>
      </c>
      <c r="B53" s="40" t="s">
        <v>331</v>
      </c>
      <c r="C53" s="40" t="s">
        <v>40</v>
      </c>
      <c r="D53" s="40" t="s">
        <v>332</v>
      </c>
      <c r="E53" s="41"/>
      <c r="F53" s="41"/>
      <c r="G53" s="41" t="s">
        <v>32</v>
      </c>
      <c r="H53" s="41" t="s">
        <v>32</v>
      </c>
      <c r="I53" s="41" t="s">
        <v>32</v>
      </c>
      <c r="J53" s="42" t="s">
        <v>8</v>
      </c>
      <c r="K53" s="42" t="s">
        <v>333</v>
      </c>
      <c r="L53" s="42" t="s">
        <v>3</v>
      </c>
      <c r="M53" s="43" t="s">
        <v>334</v>
      </c>
      <c r="N53" s="43" t="s">
        <v>335</v>
      </c>
      <c r="O53" s="40" t="s">
        <v>336</v>
      </c>
    </row>
    <row r="54" spans="1:15" x14ac:dyDescent="0.2">
      <c r="A54" s="57" t="s">
        <v>297</v>
      </c>
      <c r="B54" s="1" t="s">
        <v>294</v>
      </c>
      <c r="C54" s="1" t="s">
        <v>40</v>
      </c>
      <c r="D54" s="1" t="s">
        <v>295</v>
      </c>
      <c r="E54" s="44"/>
      <c r="F54" s="44" t="s">
        <v>32</v>
      </c>
      <c r="G54" s="44"/>
      <c r="H54" s="44"/>
      <c r="I54" s="44"/>
      <c r="J54" s="39" t="s">
        <v>8</v>
      </c>
      <c r="K54" s="39" t="s">
        <v>296</v>
      </c>
      <c r="L54" s="76" t="s">
        <v>3</v>
      </c>
      <c r="M54" s="2" t="s">
        <v>85</v>
      </c>
      <c r="N54" s="2" t="s">
        <v>298</v>
      </c>
      <c r="O54" s="1" t="s">
        <v>276</v>
      </c>
    </row>
  </sheetData>
  <mergeCells count="1">
    <mergeCell ref="A2:O2"/>
  </mergeCells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scale="68" orientation="landscape" horizontalDpi="300" verticalDpi="300" r:id="rId1"/>
  <headerFooter alignWithMargins="0">
    <oddHeader>&amp;C&amp;F - &amp;A</oddHeader>
    <oddFooter>&amp;R&amp;P/&amp;N - &amp;D</oddFooter>
  </headerFooter>
  <ignoredErrors>
    <ignoredError sqref="A3 C47 A37:C40 P47:IU47 E9 E5:H5 E17 E18:H18 M14 E4 H4 E7:H7 E6 H6 H17 E19 H19 E37:H40 E13:H16 K4:K7 P4:IU7 K37:K40 P37:IU40 K13:K19 A4:C7 P9:IU9 A9:C9 E25:H25 K25:K29 P13:IU30 E23:H23 E24:H24 E21:H21 E22:H22 E30:H30 E20:H20 A13:C30 N25:N26 N9 N15 M39:N39 N13 N17:N19 N7 N4:N5 N40 N28:N29 J20:N20 J30:N30 E27:H29 E26 H26 J22:N24 K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workbookViewId="0">
      <selection activeCell="H3" sqref="H3"/>
    </sheetView>
  </sheetViews>
  <sheetFormatPr baseColWidth="10" defaultColWidth="5" defaultRowHeight="11.25" x14ac:dyDescent="0.2"/>
  <cols>
    <col min="1" max="1" width="36.7109375" style="7" customWidth="1"/>
    <col min="2" max="2" width="15.7109375" style="7" customWidth="1"/>
    <col min="3" max="3" width="18.7109375" style="9" customWidth="1"/>
    <col min="4" max="4" width="7" style="8" bestFit="1" customWidth="1"/>
    <col min="5" max="5" width="12.7109375" style="8" customWidth="1"/>
    <col min="6" max="6" width="13.7109375" style="8" bestFit="1" customWidth="1"/>
    <col min="7" max="8" width="12.7109375" style="8" customWidth="1"/>
    <col min="9" max="9" width="27.7109375" style="10" customWidth="1"/>
    <col min="10" max="16384" width="5" style="9"/>
  </cols>
  <sheetData>
    <row r="1" spans="1:9" s="11" customFormat="1" ht="35.25" x14ac:dyDescent="0.2">
      <c r="A1" s="3" t="s">
        <v>5</v>
      </c>
      <c r="B1" s="3" t="s">
        <v>19</v>
      </c>
      <c r="C1" s="3" t="s">
        <v>1</v>
      </c>
      <c r="D1" s="14" t="s">
        <v>121</v>
      </c>
      <c r="E1" s="3" t="s">
        <v>30</v>
      </c>
      <c r="F1" s="3" t="s">
        <v>38</v>
      </c>
      <c r="G1" s="81" t="s">
        <v>292</v>
      </c>
      <c r="H1" s="81" t="s">
        <v>293</v>
      </c>
      <c r="I1" s="4" t="s">
        <v>2</v>
      </c>
    </row>
    <row r="2" spans="1:9" s="11" customFormat="1" ht="12" thickBot="1" x14ac:dyDescent="0.25">
      <c r="A2" s="192"/>
      <c r="B2" s="192"/>
      <c r="C2" s="192"/>
      <c r="D2" s="192"/>
      <c r="E2" s="192"/>
      <c r="F2" s="192"/>
      <c r="G2" s="192"/>
      <c r="H2" s="192"/>
      <c r="I2" s="192"/>
    </row>
    <row r="3" spans="1:9" s="16" customFormat="1" ht="23.25" thickTop="1" x14ac:dyDescent="0.2">
      <c r="A3" s="20" t="s">
        <v>27</v>
      </c>
      <c r="B3" s="21" t="s">
        <v>17</v>
      </c>
      <c r="C3" s="22" t="s">
        <v>16</v>
      </c>
      <c r="D3" s="23" t="s">
        <v>32</v>
      </c>
      <c r="E3" s="24" t="s">
        <v>366</v>
      </c>
      <c r="F3" s="25" t="s">
        <v>59</v>
      </c>
      <c r="G3" s="26" t="str">
        <f>"JUL 23"</f>
        <v>JUL 23</v>
      </c>
      <c r="H3" s="26" t="s">
        <v>367</v>
      </c>
      <c r="I3" s="27" t="s">
        <v>98</v>
      </c>
    </row>
    <row r="4" spans="1:9" ht="24" customHeight="1" x14ac:dyDescent="0.2">
      <c r="A4" s="186" t="s">
        <v>210</v>
      </c>
      <c r="B4" s="187"/>
      <c r="C4" s="187"/>
      <c r="D4" s="187"/>
      <c r="E4" s="187"/>
      <c r="F4" s="187"/>
      <c r="G4" s="187"/>
      <c r="H4" s="187"/>
      <c r="I4" s="188"/>
    </row>
    <row r="5" spans="1:9" ht="33" customHeight="1" thickBot="1" x14ac:dyDescent="0.25">
      <c r="A5" s="189" t="str">
        <f>"- Chapter 05 : Revision 22 - JUL 23 approval Ref. :
       EASA.21J.013 23332 T/N DOA dated 23/11/2023"</f>
        <v>- Chapter 05 : Revision 22 - JUL 23 approval Ref. :
       EASA.21J.013 23332 T/N DOA dated 23/11/2023</v>
      </c>
      <c r="B5" s="190"/>
      <c r="C5" s="190"/>
      <c r="D5" s="190"/>
      <c r="E5" s="190"/>
      <c r="F5" s="190"/>
      <c r="G5" s="190"/>
      <c r="H5" s="190"/>
      <c r="I5" s="191"/>
    </row>
    <row r="6" spans="1:9" ht="12.75" thickTop="1" thickBot="1" x14ac:dyDescent="0.25"/>
    <row r="7" spans="1:9" s="16" customFormat="1" ht="12.75" thickTop="1" thickBot="1" x14ac:dyDescent="0.25">
      <c r="A7" s="33" t="s">
        <v>48</v>
      </c>
      <c r="B7" s="35" t="s">
        <v>17</v>
      </c>
      <c r="C7" s="36" t="s">
        <v>211</v>
      </c>
      <c r="D7" s="34" t="s">
        <v>32</v>
      </c>
      <c r="E7" s="37" t="s">
        <v>212</v>
      </c>
      <c r="F7" s="37" t="s">
        <v>3</v>
      </c>
      <c r="G7" s="37" t="str">
        <f>"JAN 17"</f>
        <v>JAN 17</v>
      </c>
      <c r="H7" s="37" t="s">
        <v>3</v>
      </c>
      <c r="I7" s="38" t="s">
        <v>213</v>
      </c>
    </row>
    <row r="8" spans="1:9" s="16" customFormat="1" ht="12.75" thickTop="1" thickBot="1" x14ac:dyDescent="0.25">
      <c r="A8" s="33" t="s">
        <v>48</v>
      </c>
      <c r="B8" s="35" t="s">
        <v>17</v>
      </c>
      <c r="C8" s="36" t="s">
        <v>216</v>
      </c>
      <c r="D8" s="34" t="s">
        <v>32</v>
      </c>
      <c r="E8" s="37" t="str">
        <f>"2"</f>
        <v>2</v>
      </c>
      <c r="F8" s="37" t="s">
        <v>3</v>
      </c>
      <c r="G8" s="37" t="str">
        <f>"JUL 19"</f>
        <v>JUL 19</v>
      </c>
      <c r="H8" s="37" t="s">
        <v>3</v>
      </c>
      <c r="I8" s="38" t="s">
        <v>214</v>
      </c>
    </row>
    <row r="9" spans="1:9" s="16" customFormat="1" ht="12.75" thickTop="1" thickBot="1" x14ac:dyDescent="0.25">
      <c r="A9" s="33" t="s">
        <v>48</v>
      </c>
      <c r="B9" s="35" t="s">
        <v>17</v>
      </c>
      <c r="C9" s="36" t="s">
        <v>215</v>
      </c>
      <c r="D9" s="34" t="s">
        <v>32</v>
      </c>
      <c r="E9" s="37" t="str">
        <f>"1"</f>
        <v>1</v>
      </c>
      <c r="F9" s="37" t="s">
        <v>3</v>
      </c>
      <c r="G9" s="37" t="str">
        <f>"JUL 17"</f>
        <v>JUL 17</v>
      </c>
      <c r="H9" s="37" t="s">
        <v>3</v>
      </c>
      <c r="I9" s="38" t="s">
        <v>217</v>
      </c>
    </row>
    <row r="10" spans="1:9" ht="12" thickTop="1" x14ac:dyDescent="0.2"/>
    <row r="16" spans="1:9" x14ac:dyDescent="0.2">
      <c r="E16" s="13"/>
      <c r="F16" s="13"/>
      <c r="G16" s="13"/>
      <c r="H16" s="13"/>
    </row>
    <row r="25" spans="5:8" x14ac:dyDescent="0.2">
      <c r="E25" s="13"/>
      <c r="F25" s="13"/>
      <c r="G25" s="13"/>
      <c r="H25" s="13"/>
    </row>
    <row r="28" spans="5:8" x14ac:dyDescent="0.2">
      <c r="E28" s="13"/>
      <c r="F28" s="13"/>
      <c r="G28" s="13"/>
      <c r="H28" s="13"/>
    </row>
  </sheetData>
  <mergeCells count="3">
    <mergeCell ref="A4:I4"/>
    <mergeCell ref="A5:I5"/>
    <mergeCell ref="A2:I2"/>
  </mergeCells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orientation="landscape" r:id="rId1"/>
  <headerFooter alignWithMargins="0">
    <oddHeader>&amp;C&amp;F - &amp;A</oddHeader>
    <oddFooter>&amp;R&amp;P/&amp;N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workbookViewId="0"/>
  </sheetViews>
  <sheetFormatPr baseColWidth="10" defaultColWidth="5" defaultRowHeight="11.25" x14ac:dyDescent="0.2"/>
  <cols>
    <col min="1" max="1" width="31.7109375" style="7" customWidth="1"/>
    <col min="2" max="2" width="15.7109375" style="7" customWidth="1"/>
    <col min="3" max="3" width="18.7109375" style="9" customWidth="1"/>
    <col min="4" max="4" width="7" style="8" bestFit="1" customWidth="1"/>
    <col min="5" max="7" width="12.7109375" style="8" customWidth="1"/>
    <col min="8" max="8" width="27.7109375" style="10" customWidth="1"/>
    <col min="9" max="9" width="22.140625" style="9" bestFit="1" customWidth="1"/>
    <col min="10" max="16384" width="5" style="9"/>
  </cols>
  <sheetData>
    <row r="1" spans="1:9" s="11" customFormat="1" ht="35.25" x14ac:dyDescent="0.2">
      <c r="A1" s="3" t="s">
        <v>5</v>
      </c>
      <c r="B1" s="3" t="s">
        <v>19</v>
      </c>
      <c r="C1" s="3" t="s">
        <v>1</v>
      </c>
      <c r="D1" s="14" t="s">
        <v>121</v>
      </c>
      <c r="E1" s="3" t="s">
        <v>30</v>
      </c>
      <c r="F1" s="81" t="s">
        <v>292</v>
      </c>
      <c r="G1" s="81" t="s">
        <v>293</v>
      </c>
      <c r="H1" s="4" t="s">
        <v>2</v>
      </c>
    </row>
    <row r="2" spans="1:9" s="11" customFormat="1" ht="12" thickBot="1" x14ac:dyDescent="0.25">
      <c r="A2" s="5"/>
      <c r="B2" s="5"/>
      <c r="C2" s="5"/>
      <c r="D2" s="5"/>
      <c r="E2" s="5"/>
      <c r="F2" s="5"/>
      <c r="G2" s="5"/>
      <c r="H2" s="6"/>
    </row>
    <row r="3" spans="1:9" ht="23.25" thickTop="1" x14ac:dyDescent="0.2">
      <c r="A3" s="61" t="s">
        <v>28</v>
      </c>
      <c r="B3" s="62" t="s">
        <v>17</v>
      </c>
      <c r="C3" s="63" t="s">
        <v>37</v>
      </c>
      <c r="D3" s="77" t="s">
        <v>32</v>
      </c>
      <c r="E3" s="64" t="s">
        <v>344</v>
      </c>
      <c r="F3" s="74" t="str">
        <f>"DEC 20"</f>
        <v>DEC 20</v>
      </c>
      <c r="G3" s="74" t="s">
        <v>345</v>
      </c>
      <c r="H3" s="65" t="s">
        <v>98</v>
      </c>
      <c r="I3" s="73"/>
    </row>
    <row r="4" spans="1:9" ht="12" thickBot="1" x14ac:dyDescent="0.2">
      <c r="A4" s="66"/>
      <c r="B4" s="67"/>
      <c r="C4" s="68"/>
      <c r="D4" s="69"/>
      <c r="E4" s="70"/>
      <c r="F4" s="71"/>
      <c r="G4" s="71"/>
      <c r="H4" s="72"/>
      <c r="I4" s="60"/>
    </row>
    <row r="5" spans="1:9" ht="12" thickTop="1" x14ac:dyDescent="0.2"/>
    <row r="7" spans="1:9" x14ac:dyDescent="0.2">
      <c r="E7" s="13"/>
      <c r="F7" s="13"/>
      <c r="G7" s="13"/>
    </row>
    <row r="17" spans="5:7" x14ac:dyDescent="0.2">
      <c r="E17" s="13"/>
      <c r="F17" s="13"/>
      <c r="G17" s="13"/>
    </row>
    <row r="20" spans="5:7" x14ac:dyDescent="0.2">
      <c r="E20" s="13"/>
      <c r="F20" s="13"/>
      <c r="G20" s="13"/>
    </row>
  </sheetData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orientation="landscape" r:id="rId1"/>
  <headerFooter alignWithMargins="0">
    <oddHeader>&amp;C&amp;F - &amp;A</oddHeader>
    <oddFooter>&amp;R&amp;P/&amp;N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workbookViewId="0">
      <selection activeCell="D18" sqref="D18"/>
    </sheetView>
  </sheetViews>
  <sheetFormatPr baseColWidth="10" defaultColWidth="5" defaultRowHeight="11.25" x14ac:dyDescent="0.2"/>
  <cols>
    <col min="1" max="1" width="31.7109375" style="7" customWidth="1"/>
    <col min="2" max="2" width="15.7109375" style="7" customWidth="1"/>
    <col min="3" max="3" width="18.7109375" style="9" customWidth="1"/>
    <col min="4" max="4" width="7" style="8" bestFit="1" customWidth="1"/>
    <col min="5" max="6" width="12.7109375" style="8" customWidth="1"/>
    <col min="7" max="7" width="27.7109375" style="10" customWidth="1"/>
    <col min="8" max="16384" width="5" style="9"/>
  </cols>
  <sheetData>
    <row r="1" spans="1:8" s="11" customFormat="1" ht="35.25" x14ac:dyDescent="0.2">
      <c r="A1" s="3" t="s">
        <v>5</v>
      </c>
      <c r="B1" s="3" t="s">
        <v>19</v>
      </c>
      <c r="C1" s="3" t="s">
        <v>1</v>
      </c>
      <c r="D1" s="14" t="s">
        <v>121</v>
      </c>
      <c r="E1" s="3" t="s">
        <v>30</v>
      </c>
      <c r="F1" s="3" t="s">
        <v>31</v>
      </c>
      <c r="G1" s="4" t="s">
        <v>2</v>
      </c>
      <c r="H1" s="12"/>
    </row>
    <row r="2" spans="1:8" s="11" customFormat="1" ht="12" thickBot="1" x14ac:dyDescent="0.25">
      <c r="A2" s="5"/>
      <c r="B2" s="5"/>
      <c r="C2" s="5"/>
      <c r="D2" s="5"/>
      <c r="E2" s="5"/>
      <c r="F2" s="5"/>
      <c r="G2" s="6"/>
    </row>
    <row r="3" spans="1:8" ht="12.75" thickTop="1" thickBot="1" x14ac:dyDescent="0.2">
      <c r="A3" s="28" t="s">
        <v>49</v>
      </c>
      <c r="B3" s="29" t="s">
        <v>17</v>
      </c>
      <c r="C3" s="29" t="s">
        <v>339</v>
      </c>
      <c r="D3" s="30" t="s">
        <v>32</v>
      </c>
      <c r="E3" s="31" t="s">
        <v>337</v>
      </c>
      <c r="F3" s="79" t="s">
        <v>338</v>
      </c>
      <c r="G3" s="32" t="s">
        <v>101</v>
      </c>
    </row>
    <row r="4" spans="1:8" ht="12" thickTop="1" x14ac:dyDescent="0.15">
      <c r="D4" s="15"/>
    </row>
    <row r="14" spans="1:8" x14ac:dyDescent="0.2">
      <c r="E14" s="13"/>
      <c r="F14" s="13"/>
    </row>
    <row r="24" spans="5:6" x14ac:dyDescent="0.2">
      <c r="E24" s="13"/>
      <c r="F24" s="13"/>
    </row>
    <row r="27" spans="5:6" x14ac:dyDescent="0.2">
      <c r="E27" s="13"/>
      <c r="F27" s="13"/>
    </row>
  </sheetData>
  <phoneticPr fontId="0" type="noConversion"/>
  <printOptions horizontalCentered="1"/>
  <pageMargins left="0.31496062992125984" right="0.15748031496062992" top="0.9055118110236221" bottom="0.39370078740157483" header="0.62992125984251968" footer="0.19685039370078741"/>
  <pageSetup paperSize="9" orientation="landscape" r:id="rId1"/>
  <headerFooter alignWithMargins="0">
    <oddHeader>&amp;C&amp;F - &amp;A</oddHeader>
    <oddFooter>&amp;R&amp;P/&amp;N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POH</vt:lpstr>
      <vt:lpstr>KCL</vt:lpstr>
      <vt:lpstr>SUPPLEMENTS</vt:lpstr>
      <vt:lpstr>MM</vt:lpstr>
      <vt:lpstr>IPC</vt:lpstr>
      <vt:lpstr>Tool</vt:lpstr>
      <vt:lpstr>IPC!Impression_des_titres</vt:lpstr>
      <vt:lpstr>KCL!Impression_des_titres</vt:lpstr>
      <vt:lpstr>MM!Impression_des_titres</vt:lpstr>
      <vt:lpstr>POH!Impression_des_titres</vt:lpstr>
      <vt:lpstr>SUPPLEMENTS!Impression_des_titres</vt:lpstr>
      <vt:lpstr>Tool!Impression_des_titres</vt:lpstr>
      <vt:lpstr>IPC!Zone_d_impression</vt:lpstr>
      <vt:lpstr>KCL!Zone_d_impression</vt:lpstr>
      <vt:lpstr>MM!Zone_d_impression</vt:lpstr>
      <vt:lpstr>POH!Zone_d_impression</vt:lpstr>
      <vt:lpstr>SUPPLEMENTS!Zone_d_impression</vt:lpstr>
      <vt:lpstr>Tool!Zone_d_impression</vt:lpstr>
    </vt:vector>
  </TitlesOfParts>
  <Company>socata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sc00175</dc:creator>
  <cp:lastModifiedBy>CHA Helene</cp:lastModifiedBy>
  <cp:lastPrinted>2018-04-11T06:27:10Z</cp:lastPrinted>
  <dcterms:created xsi:type="dcterms:W3CDTF">2006-10-19T16:12:26Z</dcterms:created>
  <dcterms:modified xsi:type="dcterms:W3CDTF">2023-11-28T16:07:12Z</dcterms:modified>
</cp:coreProperties>
</file>